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Учреждения!$16:$17</definedName>
    <definedName name="_xlnm.Print_Area" localSheetId="1">'Муниципальные районы'!$A$1:$P$33</definedName>
    <definedName name="_xlnm.Print_Area" localSheetId="0">Учреждения!$A$1:$E$53</definedName>
  </definedNames>
  <calcPr calcId="145621" refMode="R1C1"/>
</workbook>
</file>

<file path=xl/calcChain.xml><?xml version="1.0" encoding="utf-8"?>
<calcChain xmlns="http://schemas.openxmlformats.org/spreadsheetml/2006/main">
  <c r="E8" i="1" l="1"/>
  <c r="E9" i="1"/>
  <c r="E13" i="1"/>
  <c r="E11" i="1"/>
  <c r="E10" i="1"/>
  <c r="E14" i="1"/>
  <c r="B30" i="2"/>
  <c r="A2" i="2" l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<sst xmlns="http://schemas.openxmlformats.org/spreadsheetml/2006/main" count="100" uniqueCount="99">
  <si>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</si>
  <si>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</si>
  <si>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</si>
  <si>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</si>
  <si>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</si>
  <si>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</si>
  <si>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</si>
  <si>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</si>
  <si>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</si>
  <si>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</si>
  <si>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</si>
  <si>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</si>
  <si>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</si>
  <si>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</si>
  <si>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</si>
  <si>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</si>
  <si>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</si>
  <si>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</si>
  <si>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</si>
  <si>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</si>
  <si>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</si>
  <si>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</si>
  <si>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</si>
  <si>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</si>
  <si>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</si>
  <si>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</si>
  <si>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</si>
  <si>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</si>
  <si>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</si>
  <si>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</si>
  <si>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</si>
  <si>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</si>
  <si>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</si>
  <si>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</si>
  <si>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Субвенции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</si>
  <si>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на выполнение полномочий органов государственной власти Камчатского края по расчету и предоставлению дотаций бюджетам поселений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</si>
  <si>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</si>
  <si>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</si>
  <si>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</si>
  <si>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</si>
  <si>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</si>
  <si>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на выполнение государственных полномочий по опеке и попечительству в Камчатском крае в части выплаты вознаграждения опекунам совершеннолетних недееспособных граждан, проживающим в Камчатском крае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</si>
  <si>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</si>
  <si>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</si>
  <si>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</si>
  <si>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</si>
  <si>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</si>
  <si>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</si>
  <si>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</si>
  <si>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</si>
  <si>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</si>
  <si>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выполнение государственных полномочий Камчатского края по предоставлению единовременной денежной выплаты гражданам, усыновившим (удочерившим) ребенка (детей) в Камчатском крае</t>
  </si>
  <si>
    <t>Иные межбюджетные трансферты на уплату налога на имущество организаций муниципальными учреждениями в Камчатском крае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</si>
  <si>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</si>
  <si>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</si>
  <si>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05.02.2015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</si>
  <si>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</si>
  <si>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</si>
  <si>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</si>
  <si>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</si>
  <si>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</si>
  <si>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</si>
  <si>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</si>
  <si>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</si>
  <si>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</si>
  <si>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</si>
  <si>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</si>
  <si>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</si>
  <si>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</si>
  <si>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</si>
  <si>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</si>
  <si>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</si>
  <si>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</si>
  <si>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</si>
  <si>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</si>
  <si>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</si>
  <si>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</si>
  <si>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</si>
  <si>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</si>
  <si>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</si>
  <si>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</si>
  <si>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инспекция по контролю в сфере закупок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</si>
  <si>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</si>
  <si>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</si>
  <si>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</si>
  <si>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</si>
  <si>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</si>
  <si>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</si>
  <si>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</si>
  <si>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</si>
  <si>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Представительство Губернатора и Правительства Камчатского края при Правительстве Российской Федерации</t>
  </si>
  <si>
    <t>ИТОГО</t>
  </si>
  <si>
    <t>30.01.2015</t>
  </si>
  <si>
    <t>Всего расходов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</si>
  <si>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</si>
  <si>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</si>
  <si>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</si>
  <si>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Остатки бюджетных средств на 06.02.2015</t>
  </si>
  <si>
    <t xml:space="preserve"> 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</si>
</sst>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2" borderId="0" xfId="0" applyFont="1" applyFill="1" applyBorder="1" applyAlignment="1"/>
    <xf numFmtId="0" fontId="12" fillId="0" borderId="0" xfId="0" applyNumberFormat="1" applyFont="1"/>
    <xf numFmtId="0" fontId="12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3" fillId="0" borderId="0" xfId="0" applyFont="1"/>
    <xf numFmtId="0" fontId="14" fillId="0" borderId="4" xfId="0" applyFont="1" applyBorder="1" applyAlignment="1">
      <alignment horizontal="center" vertical="center" wrapText="1"/>
    </xf>
    <xf numFmtId="0" fontId="0" fillId="0" borderId="7" xfId="0" applyBorder="1"/>
    <xf numFmtId="0" fontId="15" fillId="0" borderId="4" xfId="0" applyFont="1" applyBorder="1" applyAlignment="1">
      <alignment wrapText="1"/>
    </xf>
    <xf numFmtId="0" fontId="16" fillId="0" borderId="0" xfId="0" applyFont="1"/>
    <xf numFmtId="0" fontId="17" fillId="0" borderId="0" xfId="0" applyFont="1"/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left" wrapText="1"/>
    </xf>
    <xf numFmtId="164" fontId="18" fillId="2" borderId="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BreakPreview" zoomScaleNormal="100" zoomScaleSheetLayoutView="100" workbookViewId="0">
      <selection sqref="A1:E53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4" t="s">
        <v>0</v>
      </c>
      <c r="B1" s="44"/>
      <c r="C1" s="44"/>
      <c r="D1" s="44"/>
      <c r="E1" s="44"/>
      <c r="F1" s="31" t="s">
        <v>92</v>
      </c>
      <c r="G1" s="32" t="str">
        <f>TEXT(F1,"[$-FC19]ДД ММММ")</f>
        <v>30 января</v>
      </c>
      <c r="H1" s="32" t="str">
        <f>TEXT(F1,"[$-FC19]ДД.ММ.ГГГ \г")</f>
        <v>30.01.2015 г</v>
      </c>
    </row>
    <row r="2" spans="1:9" ht="15.6" x14ac:dyDescent="0.3">
      <c r="A2" s="44" t="str">
        <f>CONCATENATE("с ",G1," по ",G2,"ода")</f>
        <v>с 30 января по 05 февраля 2015 года</v>
      </c>
      <c r="B2" s="44"/>
      <c r="C2" s="44"/>
      <c r="D2" s="44"/>
      <c r="E2" s="44"/>
      <c r="F2" s="31" t="s">
        <v>55</v>
      </c>
      <c r="G2" s="32" t="str">
        <f>TEXT(F2,"[$-FC19]ДД ММММ ГГГ \г")</f>
        <v>05 февраля 2015 г</v>
      </c>
      <c r="H2" s="32" t="str">
        <f>TEXT(F2,"[$-FC19]ДД.ММ.ГГГ \г")</f>
        <v>05.02.2015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5" t="str">
        <f>CONCATENATE("Остатки средств на ",H1,".")</f>
        <v>Остатки средств на 30.01.2015 г.</v>
      </c>
      <c r="B5" s="46"/>
      <c r="C5" s="46"/>
      <c r="D5" s="47"/>
      <c r="E5" s="8">
        <v>4037121.1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4" t="s">
        <v>2</v>
      </c>
      <c r="B7" s="55"/>
      <c r="C7" s="55"/>
      <c r="D7" s="55"/>
      <c r="E7" s="13"/>
    </row>
    <row r="8" spans="1:9" x14ac:dyDescent="0.3">
      <c r="A8" s="49" t="s">
        <v>3</v>
      </c>
      <c r="B8" s="55"/>
      <c r="C8" s="55"/>
      <c r="D8" s="55"/>
      <c r="E8" s="9">
        <f>E14-E9</f>
        <v>288592.69461999962</v>
      </c>
    </row>
    <row r="9" spans="1:9" x14ac:dyDescent="0.3">
      <c r="A9" s="56" t="s">
        <v>4</v>
      </c>
      <c r="B9" s="55"/>
      <c r="C9" s="55"/>
      <c r="D9" s="55"/>
      <c r="E9" s="14">
        <f>E10+E11+E12+E13</f>
        <v>-296501.09999999998</v>
      </c>
    </row>
    <row r="10" spans="1:9" x14ac:dyDescent="0.3">
      <c r="A10" s="56" t="s">
        <v>94</v>
      </c>
      <c r="B10" s="55"/>
      <c r="C10" s="55"/>
      <c r="D10" s="55"/>
      <c r="E10" s="14">
        <f>41.9-365350.7-651.1-2546.4-8806-5377-14.1-429.3-117.9-1167.6</f>
        <v>-384418.19999999995</v>
      </c>
    </row>
    <row r="11" spans="1:9" ht="45" customHeight="1" x14ac:dyDescent="0.3">
      <c r="A11" s="56" t="s">
        <v>95</v>
      </c>
      <c r="B11" s="55"/>
      <c r="C11" s="55"/>
      <c r="D11" s="55"/>
      <c r="E11" s="14">
        <f>13473.6+885.9+2179.8</f>
        <v>16539.3</v>
      </c>
    </row>
    <row r="12" spans="1:9" ht="45" customHeight="1" x14ac:dyDescent="0.3">
      <c r="A12" s="56" t="s">
        <v>98</v>
      </c>
      <c r="B12" s="55"/>
      <c r="C12" s="55"/>
      <c r="D12" s="55"/>
      <c r="E12" s="14">
        <v>67073.5</v>
      </c>
    </row>
    <row r="13" spans="1:9" ht="25.8" customHeight="1" x14ac:dyDescent="0.3">
      <c r="A13" s="56" t="s">
        <v>96</v>
      </c>
      <c r="B13" s="55"/>
      <c r="C13" s="55"/>
      <c r="D13" s="55"/>
      <c r="E13" s="14">
        <f>3379.8+924.5</f>
        <v>4304.3</v>
      </c>
    </row>
    <row r="14" spans="1:9" x14ac:dyDescent="0.3">
      <c r="A14" s="48" t="s">
        <v>5</v>
      </c>
      <c r="B14" s="49"/>
      <c r="C14" s="49"/>
      <c r="D14" s="49"/>
      <c r="E14" s="13">
        <f>'Муниципальные районы'!B32-Учреждения!E5+'Муниципальные районы'!B30</f>
        <v>-7908.4053800003603</v>
      </c>
    </row>
    <row r="15" spans="1:9" x14ac:dyDescent="0.3">
      <c r="A15" s="15"/>
      <c r="B15" s="16"/>
      <c r="C15" s="16"/>
      <c r="D15" s="6"/>
      <c r="E15" s="17"/>
    </row>
    <row r="16" spans="1:9" x14ac:dyDescent="0.3">
      <c r="A16" s="50" t="s">
        <v>14</v>
      </c>
      <c r="B16" s="52" t="s">
        <v>6</v>
      </c>
      <c r="C16" s="53" t="s">
        <v>7</v>
      </c>
      <c r="D16" s="53"/>
      <c r="E16" s="53"/>
    </row>
    <row r="17" spans="1:5" ht="82.8" x14ac:dyDescent="0.3">
      <c r="A17" s="51"/>
      <c r="B17" s="52"/>
      <c r="C17" s="18" t="s">
        <v>8</v>
      </c>
      <c r="D17" s="18" t="s">
        <v>9</v>
      </c>
      <c r="E17" s="18" t="s">
        <v>10</v>
      </c>
    </row>
    <row r="18" spans="1:5" x14ac:dyDescent="0.3">
      <c r="A18" s="21" t="s">
        <v>56</v>
      </c>
      <c r="B18" s="19">
        <v>14148.519270000001</v>
      </c>
      <c r="C18" s="19">
        <v>11213.18427</v>
      </c>
      <c r="D18" s="19">
        <v>2628.5182</v>
      </c>
      <c r="E18" s="19"/>
    </row>
    <row r="19" spans="1:5" x14ac:dyDescent="0.3">
      <c r="A19" s="21" t="s">
        <v>57</v>
      </c>
      <c r="B19" s="19">
        <v>5584.6629999999996</v>
      </c>
      <c r="C19" s="19">
        <v>3450</v>
      </c>
      <c r="D19" s="19">
        <v>1150</v>
      </c>
      <c r="E19" s="19"/>
    </row>
    <row r="20" spans="1:5" x14ac:dyDescent="0.3">
      <c r="A20" s="21" t="s">
        <v>58</v>
      </c>
      <c r="B20" s="19">
        <v>4541.5619999999999</v>
      </c>
      <c r="C20" s="19">
        <v>3883.8620000000001</v>
      </c>
      <c r="D20" s="19">
        <v>657.7</v>
      </c>
      <c r="E20" s="19"/>
    </row>
    <row r="21" spans="1:5" x14ac:dyDescent="0.3">
      <c r="A21" s="21" t="s">
        <v>59</v>
      </c>
      <c r="B21" s="19">
        <v>34086.244570000003</v>
      </c>
      <c r="C21" s="19">
        <v>13960.40704</v>
      </c>
      <c r="D21" s="19">
        <v>3246.75569</v>
      </c>
      <c r="E21" s="19"/>
    </row>
    <row r="22" spans="1:5" ht="27.6" x14ac:dyDescent="0.3">
      <c r="A22" s="21" t="s">
        <v>60</v>
      </c>
      <c r="B22" s="19">
        <v>6252.018</v>
      </c>
      <c r="C22" s="19">
        <v>3499.5479999999998</v>
      </c>
      <c r="D22" s="19">
        <v>950.803</v>
      </c>
      <c r="E22" s="19"/>
    </row>
    <row r="23" spans="1:5" x14ac:dyDescent="0.3">
      <c r="A23" s="21" t="s">
        <v>61</v>
      </c>
      <c r="B23" s="19">
        <v>2815.0579200000002</v>
      </c>
      <c r="C23" s="19">
        <v>2331.1489999999999</v>
      </c>
      <c r="D23" s="19">
        <v>467.06200000000001</v>
      </c>
      <c r="E23" s="19"/>
    </row>
    <row r="24" spans="1:5" x14ac:dyDescent="0.3">
      <c r="A24" s="21" t="s">
        <v>62</v>
      </c>
      <c r="B24" s="19">
        <v>2514.0529999999999</v>
      </c>
      <c r="C24" s="19">
        <v>2000</v>
      </c>
      <c r="D24" s="19">
        <v>500</v>
      </c>
      <c r="E24" s="19"/>
    </row>
    <row r="25" spans="1:5" ht="27.6" x14ac:dyDescent="0.3">
      <c r="A25" s="21" t="s">
        <v>63</v>
      </c>
      <c r="B25" s="19">
        <v>11586.710499999999</v>
      </c>
      <c r="C25" s="19">
        <v>5242.8190000000004</v>
      </c>
      <c r="D25" s="19">
        <v>1130.6310000000001</v>
      </c>
      <c r="E25" s="19"/>
    </row>
    <row r="26" spans="1:5" x14ac:dyDescent="0.3">
      <c r="A26" s="21" t="s">
        <v>64</v>
      </c>
      <c r="B26" s="19">
        <v>27395.05299</v>
      </c>
      <c r="C26" s="19">
        <v>3826.9173700000001</v>
      </c>
      <c r="D26" s="19">
        <v>850</v>
      </c>
      <c r="E26" s="19"/>
    </row>
    <row r="27" spans="1:5" x14ac:dyDescent="0.3">
      <c r="A27" s="21" t="s">
        <v>65</v>
      </c>
      <c r="B27" s="19">
        <v>42666.928119999997</v>
      </c>
      <c r="C27" s="19">
        <v>20065.78155</v>
      </c>
      <c r="D27" s="19">
        <v>5005.0338099999999</v>
      </c>
      <c r="E27" s="19">
        <v>125.32</v>
      </c>
    </row>
    <row r="28" spans="1:5" x14ac:dyDescent="0.3">
      <c r="A28" s="21" t="s">
        <v>66</v>
      </c>
      <c r="B28" s="19">
        <v>367177.09946</v>
      </c>
      <c r="C28" s="19">
        <v>8225</v>
      </c>
      <c r="D28" s="19">
        <v>3392.2109500000001</v>
      </c>
      <c r="E28" s="19">
        <v>2143.6988099999999</v>
      </c>
    </row>
    <row r="29" spans="1:5" x14ac:dyDescent="0.3">
      <c r="A29" s="21" t="s">
        <v>67</v>
      </c>
      <c r="B29" s="19">
        <v>274230.12953999999</v>
      </c>
      <c r="C29" s="19">
        <v>36637.028590000002</v>
      </c>
      <c r="D29" s="19">
        <v>9954.3934200000003</v>
      </c>
      <c r="E29" s="19">
        <v>216651.51354000001</v>
      </c>
    </row>
    <row r="30" spans="1:5" x14ac:dyDescent="0.3">
      <c r="A30" s="21" t="s">
        <v>68</v>
      </c>
      <c r="B30" s="19">
        <v>52879.853629999998</v>
      </c>
      <c r="C30" s="19">
        <v>2004</v>
      </c>
      <c r="D30" s="19">
        <v>604.29999999999995</v>
      </c>
      <c r="E30" s="19"/>
    </row>
    <row r="31" spans="1:5" ht="27.6" x14ac:dyDescent="0.3">
      <c r="A31" s="21" t="s">
        <v>69</v>
      </c>
      <c r="B31" s="19">
        <v>79745.119000000006</v>
      </c>
      <c r="C31" s="19">
        <v>43746</v>
      </c>
      <c r="D31" s="19">
        <v>28400</v>
      </c>
      <c r="E31" s="19"/>
    </row>
    <row r="32" spans="1:5" x14ac:dyDescent="0.3">
      <c r="A32" s="21" t="s">
        <v>70</v>
      </c>
      <c r="B32" s="19">
        <v>10083.248</v>
      </c>
      <c r="C32" s="19">
        <v>1243.8</v>
      </c>
      <c r="D32" s="19">
        <v>256.60000000000002</v>
      </c>
      <c r="E32" s="19"/>
    </row>
    <row r="33" spans="1:5" x14ac:dyDescent="0.3">
      <c r="A33" s="21" t="s">
        <v>71</v>
      </c>
      <c r="B33" s="19">
        <v>429.11279999999999</v>
      </c>
      <c r="C33" s="19">
        <v>52.61618</v>
      </c>
      <c r="D33" s="19"/>
      <c r="E33" s="19"/>
    </row>
    <row r="34" spans="1:5" x14ac:dyDescent="0.3">
      <c r="A34" s="21" t="s">
        <v>72</v>
      </c>
      <c r="B34" s="19">
        <v>333.07114999999999</v>
      </c>
      <c r="C34" s="19">
        <v>282.65078</v>
      </c>
      <c r="D34" s="19"/>
      <c r="E34" s="19"/>
    </row>
    <row r="35" spans="1:5" x14ac:dyDescent="0.3">
      <c r="A35" s="21" t="s">
        <v>73</v>
      </c>
      <c r="B35" s="19">
        <v>1119.91968</v>
      </c>
      <c r="C35" s="19">
        <v>558.31431999999995</v>
      </c>
      <c r="D35" s="19"/>
      <c r="E35" s="19"/>
    </row>
    <row r="36" spans="1:5" ht="27.6" x14ac:dyDescent="0.3">
      <c r="A36" s="21" t="s">
        <v>74</v>
      </c>
      <c r="B36" s="19">
        <v>27864.582859999999</v>
      </c>
      <c r="C36" s="19">
        <v>16616.48056</v>
      </c>
      <c r="D36" s="19">
        <v>4539.23027</v>
      </c>
      <c r="E36" s="19">
        <v>1433.3724999999999</v>
      </c>
    </row>
    <row r="37" spans="1:5" x14ac:dyDescent="0.3">
      <c r="A37" s="21" t="s">
        <v>75</v>
      </c>
      <c r="B37" s="19">
        <v>2501.1537800000001</v>
      </c>
      <c r="C37" s="19">
        <v>1900</v>
      </c>
      <c r="D37" s="19">
        <v>575</v>
      </c>
      <c r="E37" s="19"/>
    </row>
    <row r="38" spans="1:5" x14ac:dyDescent="0.3">
      <c r="A38" s="21" t="s">
        <v>76</v>
      </c>
      <c r="B38" s="19">
        <v>83550.583979999996</v>
      </c>
      <c r="C38" s="19">
        <v>6496.0829999999996</v>
      </c>
      <c r="D38" s="19">
        <v>1895.1179999999999</v>
      </c>
      <c r="E38" s="19"/>
    </row>
    <row r="39" spans="1:5" x14ac:dyDescent="0.3">
      <c r="A39" s="21" t="s">
        <v>77</v>
      </c>
      <c r="B39" s="19">
        <v>16084.64</v>
      </c>
      <c r="C39" s="19">
        <v>9734.64</v>
      </c>
      <c r="D39" s="19">
        <v>2760</v>
      </c>
      <c r="E39" s="19"/>
    </row>
    <row r="40" spans="1:5" x14ac:dyDescent="0.3">
      <c r="A40" s="21" t="s">
        <v>78</v>
      </c>
      <c r="B40" s="19">
        <v>2898.7469999999998</v>
      </c>
      <c r="C40" s="19">
        <v>2700</v>
      </c>
      <c r="D40" s="19"/>
      <c r="E40" s="19"/>
    </row>
    <row r="41" spans="1:5" x14ac:dyDescent="0.3">
      <c r="A41" s="21" t="s">
        <v>79</v>
      </c>
      <c r="B41" s="19">
        <v>1313</v>
      </c>
      <c r="C41" s="19">
        <v>900</v>
      </c>
      <c r="D41" s="19">
        <v>303</v>
      </c>
      <c r="E41" s="19"/>
    </row>
    <row r="42" spans="1:5" x14ac:dyDescent="0.3">
      <c r="A42" s="21" t="s">
        <v>80</v>
      </c>
      <c r="B42" s="19">
        <v>2177.32035</v>
      </c>
      <c r="C42" s="19">
        <v>1300</v>
      </c>
      <c r="D42" s="19">
        <v>547</v>
      </c>
      <c r="E42" s="19"/>
    </row>
    <row r="43" spans="1:5" x14ac:dyDescent="0.3">
      <c r="A43" s="21" t="s">
        <v>81</v>
      </c>
      <c r="B43" s="19">
        <v>1089.5</v>
      </c>
      <c r="C43" s="19">
        <v>754</v>
      </c>
      <c r="D43" s="19">
        <v>228</v>
      </c>
      <c r="E43" s="19"/>
    </row>
    <row r="44" spans="1:5" ht="27.6" x14ac:dyDescent="0.3">
      <c r="A44" s="21" t="s">
        <v>82</v>
      </c>
      <c r="B44" s="19">
        <v>24446.362840000002</v>
      </c>
      <c r="C44" s="19">
        <v>14456.25</v>
      </c>
      <c r="D44" s="19">
        <v>5430</v>
      </c>
      <c r="E44" s="19"/>
    </row>
    <row r="45" spans="1:5" ht="27.6" x14ac:dyDescent="0.3">
      <c r="A45" s="21" t="s">
        <v>83</v>
      </c>
      <c r="B45" s="19">
        <v>248.93889999999999</v>
      </c>
      <c r="C45" s="19">
        <v>172.17735999999999</v>
      </c>
      <c r="D45" s="19">
        <v>51.99756</v>
      </c>
      <c r="E45" s="19"/>
    </row>
    <row r="46" spans="1:5" x14ac:dyDescent="0.3">
      <c r="A46" s="21" t="s">
        <v>84</v>
      </c>
      <c r="B46" s="19">
        <v>2531.9425999999999</v>
      </c>
      <c r="C46" s="19">
        <v>1699.57</v>
      </c>
      <c r="D46" s="19">
        <v>676.89499999999998</v>
      </c>
      <c r="E46" s="19"/>
    </row>
    <row r="47" spans="1:5" x14ac:dyDescent="0.3">
      <c r="A47" s="21" t="s">
        <v>85</v>
      </c>
      <c r="B47" s="19">
        <v>8465.8098599999994</v>
      </c>
      <c r="C47" s="19">
        <v>776.76639999999998</v>
      </c>
      <c r="D47" s="19">
        <v>804.43336999999997</v>
      </c>
      <c r="E47" s="19"/>
    </row>
    <row r="48" spans="1:5" x14ac:dyDescent="0.3">
      <c r="A48" s="21" t="s">
        <v>86</v>
      </c>
      <c r="B48" s="19">
        <v>13427.456399999999</v>
      </c>
      <c r="C48" s="19">
        <v>8712.3221300000005</v>
      </c>
      <c r="D48" s="19">
        <v>2487.45577</v>
      </c>
      <c r="E48" s="19"/>
    </row>
    <row r="49" spans="1:5" x14ac:dyDescent="0.3">
      <c r="A49" s="21" t="s">
        <v>87</v>
      </c>
      <c r="B49" s="19">
        <v>1682.1089999999999</v>
      </c>
      <c r="C49" s="19">
        <v>610.16</v>
      </c>
      <c r="D49" s="19"/>
      <c r="E49" s="19"/>
    </row>
    <row r="50" spans="1:5" x14ac:dyDescent="0.3">
      <c r="A50" s="21" t="s">
        <v>88</v>
      </c>
      <c r="B50" s="19">
        <v>491.2</v>
      </c>
      <c r="C50" s="19">
        <v>370</v>
      </c>
      <c r="D50" s="19">
        <v>121.2</v>
      </c>
      <c r="E50" s="19"/>
    </row>
    <row r="51" spans="1:5" x14ac:dyDescent="0.3">
      <c r="A51" s="21" t="s">
        <v>89</v>
      </c>
      <c r="B51" s="19">
        <v>1998.0679</v>
      </c>
      <c r="C51" s="19">
        <v>1612.8222000000001</v>
      </c>
      <c r="D51" s="19">
        <v>319.03899999999999</v>
      </c>
      <c r="E51" s="19"/>
    </row>
    <row r="52" spans="1:5" ht="27.6" x14ac:dyDescent="0.3">
      <c r="A52" s="21" t="s">
        <v>90</v>
      </c>
      <c r="B52" s="19">
        <v>2462</v>
      </c>
      <c r="C52" s="19">
        <v>600</v>
      </c>
      <c r="D52" s="19">
        <v>170</v>
      </c>
      <c r="E52" s="19"/>
    </row>
    <row r="53" spans="1:5" x14ac:dyDescent="0.3">
      <c r="A53" s="23" t="s">
        <v>91</v>
      </c>
      <c r="B53" s="20">
        <v>1130821.7781</v>
      </c>
      <c r="C53" s="20">
        <v>231634.34974999999</v>
      </c>
      <c r="D53" s="20">
        <v>80102.377040000007</v>
      </c>
      <c r="E53" s="20">
        <v>220353.90484999999</v>
      </c>
    </row>
  </sheetData>
  <mergeCells count="14">
    <mergeCell ref="A1:E1"/>
    <mergeCell ref="A2:E2"/>
    <mergeCell ref="A5:D5"/>
    <mergeCell ref="A14:D14"/>
    <mergeCell ref="A16:A17"/>
    <mergeCell ref="B16:B17"/>
    <mergeCell ref="C16:E16"/>
    <mergeCell ref="A7:D7"/>
    <mergeCell ref="A8:D8"/>
    <mergeCell ref="A9:D9"/>
    <mergeCell ref="A10:D10"/>
    <mergeCell ref="A11:D11"/>
    <mergeCell ref="A13:D13"/>
    <mergeCell ref="A12:D12"/>
  </mergeCells>
  <pageMargins left="0.69" right="0.17" top="0.55000000000000004" bottom="0.19" header="0.17" footer="0.17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view="pageBreakPreview" zoomScaleNormal="100" zoomScaleSheetLayoutView="100" workbookViewId="0">
      <selection activeCell="A23" sqref="A23"/>
    </sheetView>
  </sheetViews>
  <sheetFormatPr defaultRowHeight="14.4" x14ac:dyDescent="0.3"/>
  <cols>
    <col min="1" max="1" width="29.33203125" customWidth="1"/>
    <col min="2" max="3" width="12.33203125" customWidth="1"/>
    <col min="4" max="4" width="13.33203125" customWidth="1"/>
    <col min="5" max="5" width="12" customWidth="1"/>
    <col min="6" max="6" width="11.6640625" customWidth="1"/>
    <col min="7" max="7" width="11.77734375" customWidth="1"/>
    <col min="8" max="9" width="11.6640625" customWidth="1"/>
    <col min="10" max="10" width="12.21875" customWidth="1"/>
    <col min="11" max="11" width="11" customWidth="1"/>
    <col min="12" max="14" width="11.88671875" customWidth="1"/>
    <col min="15" max="15" width="11.77734375" customWidth="1"/>
    <col min="16" max="16" width="11.21875" customWidth="1"/>
  </cols>
  <sheetData>
    <row r="1" spans="1:20" s="29" customFormat="1" ht="15.6" x14ac:dyDescent="0.3">
      <c r="A1" s="38" t="s">
        <v>55</v>
      </c>
      <c r="C1" s="30" t="s">
        <v>13</v>
      </c>
    </row>
    <row r="2" spans="1:20" x14ac:dyDescent="0.3">
      <c r="A2" s="39" t="str">
        <f>TEXT(EndData2,"[$-FC19]ДД.ММ.ГГГ")</f>
        <v>05.02.2015</v>
      </c>
      <c r="C2" s="24"/>
      <c r="P2" s="27" t="s">
        <v>12</v>
      </c>
    </row>
    <row r="3" spans="1:20" s="28" customFormat="1" ht="51.75" customHeight="1" x14ac:dyDescent="0.25">
      <c r="A3" s="35" t="s">
        <v>15</v>
      </c>
      <c r="B3" s="43" t="s">
        <v>16</v>
      </c>
      <c r="C3" s="43" t="s">
        <v>17</v>
      </c>
      <c r="D3" s="43" t="s">
        <v>18</v>
      </c>
      <c r="E3" s="43" t="s">
        <v>19</v>
      </c>
      <c r="F3" s="43" t="s">
        <v>20</v>
      </c>
      <c r="G3" s="43" t="s">
        <v>21</v>
      </c>
      <c r="H3" s="43" t="s">
        <v>22</v>
      </c>
      <c r="I3" s="43" t="s">
        <v>23</v>
      </c>
      <c r="J3" s="43" t="s">
        <v>24</v>
      </c>
      <c r="K3" s="43" t="s">
        <v>25</v>
      </c>
      <c r="L3" s="43" t="s">
        <v>26</v>
      </c>
      <c r="M3" s="43" t="s">
        <v>27</v>
      </c>
      <c r="N3" s="43" t="s">
        <v>28</v>
      </c>
      <c r="O3" s="43" t="s">
        <v>29</v>
      </c>
      <c r="P3" s="25" t="s">
        <v>11</v>
      </c>
    </row>
    <row r="4" spans="1:20" ht="29.4" customHeight="1" x14ac:dyDescent="0.3">
      <c r="A4" s="42" t="s">
        <v>30</v>
      </c>
      <c r="B4" s="40"/>
      <c r="C4" s="40"/>
      <c r="D4" s="40"/>
      <c r="E4" s="40"/>
      <c r="F4" s="40"/>
      <c r="G4" s="40"/>
      <c r="H4" s="40"/>
      <c r="I4" s="40"/>
      <c r="J4" s="40">
        <v>1341.7130999999999</v>
      </c>
      <c r="K4" s="40">
        <v>189.8407</v>
      </c>
      <c r="L4" s="40"/>
      <c r="M4" s="40"/>
      <c r="N4" s="40"/>
      <c r="O4" s="40"/>
      <c r="P4" s="26">
        <v>1531.5537999999999</v>
      </c>
      <c r="Q4" s="27"/>
      <c r="R4" s="27"/>
      <c r="S4" s="27"/>
      <c r="T4" s="27"/>
    </row>
    <row r="5" spans="1:20" ht="41.4" customHeight="1" x14ac:dyDescent="0.3">
      <c r="A5" s="42" t="s">
        <v>31</v>
      </c>
      <c r="B5" s="40"/>
      <c r="C5" s="40">
        <v>12804.7094</v>
      </c>
      <c r="D5" s="40">
        <v>19227</v>
      </c>
      <c r="E5" s="40">
        <v>7856.25</v>
      </c>
      <c r="F5" s="40">
        <v>8099.8333199999997</v>
      </c>
      <c r="G5" s="40">
        <v>22292.25</v>
      </c>
      <c r="H5" s="40">
        <v>6190.2728999999999</v>
      </c>
      <c r="I5" s="40">
        <v>5040.2331000000004</v>
      </c>
      <c r="J5" s="40">
        <v>313.79109999999997</v>
      </c>
      <c r="K5" s="40">
        <v>4621.5672999999997</v>
      </c>
      <c r="L5" s="40">
        <v>15000</v>
      </c>
      <c r="M5" s="40">
        <v>9231</v>
      </c>
      <c r="N5" s="40">
        <v>14904.7024</v>
      </c>
      <c r="O5" s="40">
        <v>14070.475</v>
      </c>
      <c r="P5" s="26">
        <v>139652.08452</v>
      </c>
      <c r="Q5" s="27"/>
      <c r="R5" s="27"/>
      <c r="S5" s="27"/>
      <c r="T5" s="27"/>
    </row>
    <row r="6" spans="1:20" ht="36.6" customHeight="1" x14ac:dyDescent="0.3">
      <c r="A6" s="42" t="s">
        <v>32</v>
      </c>
      <c r="B6" s="40"/>
      <c r="C6" s="40"/>
      <c r="D6" s="40">
        <v>75</v>
      </c>
      <c r="E6" s="40">
        <v>300</v>
      </c>
      <c r="F6" s="40">
        <v>105</v>
      </c>
      <c r="G6" s="40">
        <v>100</v>
      </c>
      <c r="H6" s="40"/>
      <c r="I6" s="40"/>
      <c r="J6" s="40">
        <v>166.6</v>
      </c>
      <c r="K6" s="40"/>
      <c r="L6" s="40"/>
      <c r="M6" s="40">
        <v>18.25</v>
      </c>
      <c r="N6" s="40"/>
      <c r="O6" s="40"/>
      <c r="P6" s="26">
        <v>764.85</v>
      </c>
      <c r="Q6" s="27"/>
      <c r="R6" s="27"/>
      <c r="S6" s="27"/>
      <c r="T6" s="27"/>
    </row>
    <row r="7" spans="1:20" ht="75" customHeight="1" x14ac:dyDescent="0.3">
      <c r="A7" s="42" t="s">
        <v>33</v>
      </c>
      <c r="B7" s="40">
        <v>95054.702019999997</v>
      </c>
      <c r="C7" s="40">
        <v>74610.142370000001</v>
      </c>
      <c r="D7" s="40">
        <v>17634.075000000001</v>
      </c>
      <c r="E7" s="40">
        <v>12787.258</v>
      </c>
      <c r="F7" s="40">
        <v>5283.85</v>
      </c>
      <c r="G7" s="40">
        <v>16419.924999999999</v>
      </c>
      <c r="H7" s="40">
        <v>7000</v>
      </c>
      <c r="I7" s="40">
        <v>4257.6046100000003</v>
      </c>
      <c r="J7" s="40">
        <v>27052.238939999999</v>
      </c>
      <c r="K7" s="40">
        <v>11634.52766</v>
      </c>
      <c r="L7" s="40">
        <v>16832.838329999999</v>
      </c>
      <c r="M7" s="40">
        <v>12333.541660000001</v>
      </c>
      <c r="N7" s="40"/>
      <c r="O7" s="40">
        <v>16445.585999999999</v>
      </c>
      <c r="P7" s="26">
        <v>317346.28959</v>
      </c>
      <c r="Q7" s="27"/>
      <c r="R7" s="27"/>
      <c r="S7" s="27"/>
      <c r="T7" s="27"/>
    </row>
    <row r="8" spans="1:20" ht="87.6" customHeight="1" x14ac:dyDescent="0.3">
      <c r="A8" s="42" t="s">
        <v>34</v>
      </c>
      <c r="B8" s="40">
        <v>155.57650000000001</v>
      </c>
      <c r="C8" s="40">
        <v>45.356850000000001</v>
      </c>
      <c r="D8" s="40"/>
      <c r="E8" s="40"/>
      <c r="F8" s="40"/>
      <c r="G8" s="40"/>
      <c r="H8" s="40"/>
      <c r="I8" s="40"/>
      <c r="J8" s="40">
        <v>31.953880000000002</v>
      </c>
      <c r="K8" s="40"/>
      <c r="L8" s="40"/>
      <c r="M8" s="40"/>
      <c r="N8" s="40"/>
      <c r="O8" s="40"/>
      <c r="P8" s="26">
        <v>232.88722999999999</v>
      </c>
      <c r="Q8" s="27"/>
      <c r="R8" s="27"/>
      <c r="S8" s="27"/>
      <c r="T8" s="27"/>
    </row>
    <row r="9" spans="1:20" ht="75" customHeight="1" x14ac:dyDescent="0.3">
      <c r="A9" s="42" t="s">
        <v>35</v>
      </c>
      <c r="B9" s="40"/>
      <c r="C9" s="40">
        <v>3953.0014999999999</v>
      </c>
      <c r="D9" s="40">
        <v>660.75</v>
      </c>
      <c r="E9" s="40">
        <v>537.5</v>
      </c>
      <c r="F9" s="40">
        <v>157.83332999999999</v>
      </c>
      <c r="G9" s="40">
        <v>624.41666999999995</v>
      </c>
      <c r="H9" s="40">
        <v>150.10659999999999</v>
      </c>
      <c r="I9" s="40">
        <v>42.982799999999997</v>
      </c>
      <c r="J9" s="40"/>
      <c r="K9" s="40"/>
      <c r="L9" s="40">
        <v>271.66665999999998</v>
      </c>
      <c r="M9" s="40">
        <v>241.08332999999999</v>
      </c>
      <c r="N9" s="40">
        <v>499.63339999999999</v>
      </c>
      <c r="O9" s="40">
        <v>142.25</v>
      </c>
      <c r="P9" s="26">
        <v>7281.2242900000001</v>
      </c>
      <c r="Q9" s="27"/>
      <c r="R9" s="27"/>
      <c r="S9" s="27"/>
      <c r="T9" s="27"/>
    </row>
    <row r="10" spans="1:20" ht="85.2" customHeight="1" x14ac:dyDescent="0.3">
      <c r="A10" s="42" t="s">
        <v>36</v>
      </c>
      <c r="B10" s="40">
        <v>433.7</v>
      </c>
      <c r="C10" s="40">
        <v>344.13</v>
      </c>
      <c r="D10" s="40">
        <v>212.6</v>
      </c>
      <c r="E10" s="40"/>
      <c r="F10" s="40">
        <v>86.083330000000004</v>
      </c>
      <c r="G10" s="40">
        <v>86.083340000000007</v>
      </c>
      <c r="H10" s="40">
        <v>91.647800000000004</v>
      </c>
      <c r="I10" s="40">
        <v>99.376900000000006</v>
      </c>
      <c r="J10" s="40">
        <v>77.900000000000006</v>
      </c>
      <c r="K10" s="40">
        <v>60</v>
      </c>
      <c r="L10" s="40"/>
      <c r="M10" s="40">
        <v>92.833330000000004</v>
      </c>
      <c r="N10" s="40">
        <v>92.796199999999999</v>
      </c>
      <c r="O10" s="40">
        <v>69.141499999999994</v>
      </c>
      <c r="P10" s="26">
        <v>1746.2924</v>
      </c>
      <c r="Q10" s="27"/>
      <c r="R10" s="27"/>
      <c r="S10" s="27"/>
      <c r="T10" s="27"/>
    </row>
    <row r="11" spans="1:20" ht="64.8" customHeight="1" x14ac:dyDescent="0.3">
      <c r="A11" s="42" t="s">
        <v>37</v>
      </c>
      <c r="B11" s="40">
        <v>602.5</v>
      </c>
      <c r="C11" s="40">
        <v>465</v>
      </c>
      <c r="D11" s="40">
        <v>369</v>
      </c>
      <c r="E11" s="40">
        <v>230.7</v>
      </c>
      <c r="F11" s="40">
        <v>170</v>
      </c>
      <c r="G11" s="40">
        <v>366.5</v>
      </c>
      <c r="H11" s="40">
        <v>140.23276999999999</v>
      </c>
      <c r="I11" s="40">
        <v>89</v>
      </c>
      <c r="J11" s="40">
        <v>328.81200000000001</v>
      </c>
      <c r="K11" s="40">
        <v>400</v>
      </c>
      <c r="L11" s="40">
        <v>163.16999999999999</v>
      </c>
      <c r="M11" s="40">
        <v>239</v>
      </c>
      <c r="N11" s="40">
        <v>237.5</v>
      </c>
      <c r="O11" s="40">
        <v>621.54924000000005</v>
      </c>
      <c r="P11" s="26">
        <v>4422.9640099999997</v>
      </c>
      <c r="Q11" s="27"/>
      <c r="R11" s="27"/>
      <c r="S11" s="27"/>
      <c r="T11" s="27"/>
    </row>
    <row r="12" spans="1:20" ht="75" customHeight="1" x14ac:dyDescent="0.3">
      <c r="A12" s="42" t="s">
        <v>38</v>
      </c>
      <c r="B12" s="40">
        <v>1444.1</v>
      </c>
      <c r="C12" s="40">
        <v>797.58</v>
      </c>
      <c r="D12" s="40">
        <v>211.3</v>
      </c>
      <c r="E12" s="40">
        <v>187.9</v>
      </c>
      <c r="F12" s="40">
        <v>115</v>
      </c>
      <c r="G12" s="40">
        <v>147.55000000000001</v>
      </c>
      <c r="H12" s="40">
        <v>33</v>
      </c>
      <c r="I12" s="40">
        <v>76</v>
      </c>
      <c r="J12" s="40">
        <v>310.44</v>
      </c>
      <c r="K12" s="40">
        <v>135</v>
      </c>
      <c r="L12" s="40"/>
      <c r="M12" s="40">
        <v>261.72863000000001</v>
      </c>
      <c r="N12" s="40">
        <v>160.66253</v>
      </c>
      <c r="O12" s="40">
        <v>154.10534000000001</v>
      </c>
      <c r="P12" s="26">
        <v>4034.3665000000001</v>
      </c>
      <c r="Q12" s="27"/>
      <c r="R12" s="27"/>
      <c r="S12" s="27"/>
      <c r="T12" s="27"/>
    </row>
    <row r="13" spans="1:20" ht="109.2" customHeight="1" x14ac:dyDescent="0.3">
      <c r="A13" s="42" t="s">
        <v>39</v>
      </c>
      <c r="B13" s="40">
        <v>18470.891439999999</v>
      </c>
      <c r="C13" s="40">
        <v>1453.48</v>
      </c>
      <c r="D13" s="40">
        <v>130</v>
      </c>
      <c r="E13" s="40"/>
      <c r="F13" s="40"/>
      <c r="G13" s="40"/>
      <c r="H13" s="40"/>
      <c r="I13" s="40"/>
      <c r="J13" s="40">
        <v>230</v>
      </c>
      <c r="K13" s="40"/>
      <c r="L13" s="40"/>
      <c r="M13" s="40"/>
      <c r="N13" s="40"/>
      <c r="O13" s="40"/>
      <c r="P13" s="26">
        <v>20284.371439999999</v>
      </c>
      <c r="Q13" s="27"/>
      <c r="R13" s="27"/>
      <c r="S13" s="27"/>
      <c r="T13" s="27"/>
    </row>
    <row r="14" spans="1:20" ht="98.4" customHeight="1" x14ac:dyDescent="0.3">
      <c r="A14" s="42" t="s">
        <v>40</v>
      </c>
      <c r="B14" s="40"/>
      <c r="C14" s="40">
        <v>2827.66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6">
        <v>2827.66</v>
      </c>
      <c r="Q14" s="27"/>
      <c r="R14" s="27"/>
      <c r="S14" s="27"/>
      <c r="T14" s="27"/>
    </row>
    <row r="15" spans="1:20" ht="89.4" customHeight="1" x14ac:dyDescent="0.3">
      <c r="A15" s="42" t="s">
        <v>41</v>
      </c>
      <c r="B15" s="40">
        <v>237.92500000000001</v>
      </c>
      <c r="C15" s="40">
        <v>250</v>
      </c>
      <c r="D15" s="40"/>
      <c r="E15" s="40"/>
      <c r="F15" s="40"/>
      <c r="G15" s="40">
        <v>9.3770000000000007</v>
      </c>
      <c r="H15" s="40"/>
      <c r="I15" s="40"/>
      <c r="J15" s="40">
        <v>29</v>
      </c>
      <c r="K15" s="40"/>
      <c r="L15" s="40"/>
      <c r="M15" s="40"/>
      <c r="N15" s="40"/>
      <c r="O15" s="40"/>
      <c r="P15" s="26">
        <v>526.30200000000002</v>
      </c>
      <c r="Q15" s="27"/>
      <c r="R15" s="27"/>
      <c r="S15" s="27"/>
      <c r="T15" s="27"/>
    </row>
    <row r="16" spans="1:20" ht="328.2" customHeight="1" x14ac:dyDescent="0.3">
      <c r="A16" s="42" t="s">
        <v>42</v>
      </c>
      <c r="B16" s="40">
        <v>11626.9</v>
      </c>
      <c r="C16" s="40">
        <v>5949.5607600000003</v>
      </c>
      <c r="D16" s="40">
        <v>1247</v>
      </c>
      <c r="E16" s="40">
        <v>1250</v>
      </c>
      <c r="F16" s="40">
        <v>210</v>
      </c>
      <c r="G16" s="40">
        <v>2200</v>
      </c>
      <c r="H16" s="40">
        <v>1113.93362</v>
      </c>
      <c r="I16" s="40">
        <v>81</v>
      </c>
      <c r="J16" s="40">
        <v>2800</v>
      </c>
      <c r="K16" s="40">
        <v>530</v>
      </c>
      <c r="L16" s="40">
        <v>958.16600000000005</v>
      </c>
      <c r="M16" s="40">
        <v>1000</v>
      </c>
      <c r="N16" s="40">
        <v>1157.2178699999999</v>
      </c>
      <c r="O16" s="40">
        <v>868.31665999999996</v>
      </c>
      <c r="P16" s="26">
        <v>30992.09491</v>
      </c>
      <c r="Q16" s="27"/>
      <c r="R16" s="27"/>
      <c r="S16" s="27"/>
      <c r="T16" s="27"/>
    </row>
    <row r="17" spans="1:20" ht="156.6" x14ac:dyDescent="0.3">
      <c r="A17" s="42" t="s">
        <v>43</v>
      </c>
      <c r="B17" s="40">
        <v>138735.9405</v>
      </c>
      <c r="C17" s="40">
        <v>79000</v>
      </c>
      <c r="D17" s="40">
        <v>12214.49</v>
      </c>
      <c r="E17" s="40">
        <v>11950</v>
      </c>
      <c r="F17" s="40">
        <v>5000</v>
      </c>
      <c r="G17" s="40">
        <v>11500</v>
      </c>
      <c r="H17" s="40">
        <v>2350</v>
      </c>
      <c r="I17" s="40">
        <v>2500</v>
      </c>
      <c r="J17" s="40">
        <v>19226</v>
      </c>
      <c r="K17" s="40">
        <v>4850</v>
      </c>
      <c r="L17" s="40">
        <v>13327.8</v>
      </c>
      <c r="M17" s="40">
        <v>12500</v>
      </c>
      <c r="N17" s="40">
        <v>14648.92928</v>
      </c>
      <c r="O17" s="40">
        <v>12695.68129</v>
      </c>
      <c r="P17" s="26">
        <v>340498.84107000002</v>
      </c>
      <c r="Q17" s="27"/>
      <c r="R17" s="27"/>
      <c r="S17" s="27"/>
      <c r="T17" s="27"/>
    </row>
    <row r="18" spans="1:20" ht="96.6" x14ac:dyDescent="0.3">
      <c r="A18" s="42" t="s">
        <v>44</v>
      </c>
      <c r="B18" s="40">
        <v>4300</v>
      </c>
      <c r="C18" s="40">
        <v>800</v>
      </c>
      <c r="D18" s="40">
        <v>1000</v>
      </c>
      <c r="E18" s="40">
        <v>710</v>
      </c>
      <c r="F18" s="40">
        <v>250</v>
      </c>
      <c r="G18" s="40">
        <v>1400</v>
      </c>
      <c r="H18" s="40">
        <v>460</v>
      </c>
      <c r="I18" s="40">
        <v>60</v>
      </c>
      <c r="J18" s="40">
        <v>1600</v>
      </c>
      <c r="K18" s="40">
        <v>600</v>
      </c>
      <c r="L18" s="40"/>
      <c r="M18" s="40">
        <v>1600</v>
      </c>
      <c r="N18" s="40">
        <v>1117.5</v>
      </c>
      <c r="O18" s="40">
        <v>1003</v>
      </c>
      <c r="P18" s="26">
        <v>14900.5</v>
      </c>
      <c r="Q18" s="27"/>
      <c r="R18" s="27"/>
      <c r="S18" s="27"/>
      <c r="T18" s="27"/>
    </row>
    <row r="19" spans="1:20" ht="132.6" x14ac:dyDescent="0.3">
      <c r="A19" s="42" t="s">
        <v>45</v>
      </c>
      <c r="B19" s="40">
        <v>44.684640000000002</v>
      </c>
      <c r="C19" s="40">
        <v>46.400100000000002</v>
      </c>
      <c r="D19" s="40"/>
      <c r="E19" s="40"/>
      <c r="F19" s="40">
        <v>3.7250000000000001</v>
      </c>
      <c r="G19" s="40"/>
      <c r="H19" s="40"/>
      <c r="I19" s="40"/>
      <c r="J19" s="40">
        <v>7.45</v>
      </c>
      <c r="K19" s="40"/>
      <c r="L19" s="40"/>
      <c r="M19" s="40"/>
      <c r="N19" s="40"/>
      <c r="O19" s="40"/>
      <c r="P19" s="26">
        <v>102.25973999999999</v>
      </c>
      <c r="Q19" s="27"/>
      <c r="R19" s="27"/>
      <c r="S19" s="27"/>
      <c r="T19" s="27"/>
    </row>
    <row r="20" spans="1:20" ht="120.6" customHeight="1" x14ac:dyDescent="0.3">
      <c r="A20" s="42" t="s">
        <v>46</v>
      </c>
      <c r="B20" s="40">
        <v>6752.174</v>
      </c>
      <c r="C20" s="40">
        <v>507.5</v>
      </c>
      <c r="D20" s="40">
        <v>100</v>
      </c>
      <c r="E20" s="40">
        <v>275</v>
      </c>
      <c r="F20" s="40">
        <v>95</v>
      </c>
      <c r="G20" s="40">
        <v>350</v>
      </c>
      <c r="H20" s="40">
        <v>8.8800299999999996</v>
      </c>
      <c r="I20" s="40">
        <v>21.75</v>
      </c>
      <c r="J20" s="40">
        <v>800</v>
      </c>
      <c r="K20" s="40">
        <v>310</v>
      </c>
      <c r="L20" s="40">
        <v>379.08300000000003</v>
      </c>
      <c r="M20" s="40">
        <v>371</v>
      </c>
      <c r="N20" s="40"/>
      <c r="O20" s="40">
        <v>505.03</v>
      </c>
      <c r="P20" s="26">
        <v>10475.417030000001</v>
      </c>
      <c r="Q20" s="27"/>
      <c r="R20" s="27"/>
      <c r="S20" s="27"/>
      <c r="T20" s="27"/>
    </row>
    <row r="21" spans="1:20" ht="96.6" x14ac:dyDescent="0.3">
      <c r="A21" s="42" t="s">
        <v>47</v>
      </c>
      <c r="B21" s="40"/>
      <c r="C21" s="40"/>
      <c r="D21" s="40"/>
      <c r="E21" s="40">
        <v>867.31320000000005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6">
        <v>867.31320000000005</v>
      </c>
      <c r="Q21" s="27"/>
      <c r="R21" s="27"/>
      <c r="S21" s="27"/>
      <c r="T21" s="27"/>
    </row>
    <row r="22" spans="1:20" ht="120.6" x14ac:dyDescent="0.3">
      <c r="A22" s="42" t="s">
        <v>48</v>
      </c>
      <c r="B22" s="40">
        <v>77822.912509999995</v>
      </c>
      <c r="C22" s="40">
        <v>31000</v>
      </c>
      <c r="D22" s="40">
        <v>5538</v>
      </c>
      <c r="E22" s="40">
        <v>4700</v>
      </c>
      <c r="F22" s="40">
        <v>1450</v>
      </c>
      <c r="G22" s="40">
        <v>4115</v>
      </c>
      <c r="H22" s="40">
        <v>2422.35</v>
      </c>
      <c r="I22" s="40">
        <v>470</v>
      </c>
      <c r="J22" s="40">
        <v>10883.2</v>
      </c>
      <c r="K22" s="40">
        <v>2207.1999999999998</v>
      </c>
      <c r="L22" s="40">
        <v>2133.1950000000002</v>
      </c>
      <c r="M22" s="40">
        <v>3000</v>
      </c>
      <c r="N22" s="40">
        <v>2250</v>
      </c>
      <c r="O22" s="40">
        <v>3476.5434</v>
      </c>
      <c r="P22" s="26">
        <v>151468.40091</v>
      </c>
      <c r="Q22" s="27"/>
      <c r="R22" s="27"/>
      <c r="S22" s="27"/>
      <c r="T22" s="27"/>
    </row>
    <row r="23" spans="1:20" ht="72.599999999999994" x14ac:dyDescent="0.3">
      <c r="A23" s="42" t="s">
        <v>49</v>
      </c>
      <c r="B23" s="40"/>
      <c r="C23" s="40">
        <v>8031</v>
      </c>
      <c r="D23" s="40">
        <v>3300</v>
      </c>
      <c r="E23" s="40">
        <v>1795.65</v>
      </c>
      <c r="F23" s="40">
        <v>700</v>
      </c>
      <c r="G23" s="40">
        <v>3140</v>
      </c>
      <c r="H23" s="40">
        <v>308.19099999999997</v>
      </c>
      <c r="I23" s="40">
        <v>307.37700000000001</v>
      </c>
      <c r="J23" s="40"/>
      <c r="K23" s="40">
        <v>900</v>
      </c>
      <c r="L23" s="40"/>
      <c r="M23" s="40">
        <v>806.44899999999996</v>
      </c>
      <c r="N23" s="40">
        <v>2928.00171</v>
      </c>
      <c r="O23" s="40">
        <v>1328.47163</v>
      </c>
      <c r="P23" s="26">
        <v>23545.140340000002</v>
      </c>
      <c r="Q23" s="27"/>
      <c r="R23" s="27"/>
      <c r="S23" s="27"/>
      <c r="T23" s="27"/>
    </row>
    <row r="24" spans="1:20" ht="96.6" x14ac:dyDescent="0.3">
      <c r="A24" s="42" t="s">
        <v>50</v>
      </c>
      <c r="B24" s="40">
        <v>2444.16462</v>
      </c>
      <c r="C24" s="40">
        <v>1200</v>
      </c>
      <c r="D24" s="40">
        <v>332</v>
      </c>
      <c r="E24" s="40">
        <v>159</v>
      </c>
      <c r="F24" s="40">
        <v>51.75</v>
      </c>
      <c r="G24" s="40">
        <v>235</v>
      </c>
      <c r="H24" s="40">
        <v>6.0060000000000002</v>
      </c>
      <c r="I24" s="40">
        <v>26</v>
      </c>
      <c r="J24" s="40">
        <v>260</v>
      </c>
      <c r="K24" s="40">
        <v>65.855999999999995</v>
      </c>
      <c r="L24" s="40">
        <v>70</v>
      </c>
      <c r="M24" s="40">
        <v>115</v>
      </c>
      <c r="N24" s="40">
        <v>102.712</v>
      </c>
      <c r="O24" s="40">
        <v>115.245</v>
      </c>
      <c r="P24" s="26">
        <v>5182.73362</v>
      </c>
      <c r="Q24" s="27"/>
      <c r="R24" s="27"/>
      <c r="S24" s="27"/>
      <c r="T24" s="27"/>
    </row>
    <row r="25" spans="1:20" ht="84.6" x14ac:dyDescent="0.3">
      <c r="A25" s="42" t="s">
        <v>51</v>
      </c>
      <c r="B25" s="40"/>
      <c r="C25" s="40">
        <v>150</v>
      </c>
      <c r="D25" s="40"/>
      <c r="E25" s="40">
        <v>150</v>
      </c>
      <c r="F25" s="40"/>
      <c r="G25" s="40">
        <v>150</v>
      </c>
      <c r="H25" s="40"/>
      <c r="I25" s="40"/>
      <c r="J25" s="40"/>
      <c r="K25" s="40"/>
      <c r="L25" s="40"/>
      <c r="M25" s="40"/>
      <c r="N25" s="40"/>
      <c r="O25" s="40"/>
      <c r="P25" s="26">
        <v>450</v>
      </c>
      <c r="Q25" s="27"/>
      <c r="R25" s="27"/>
      <c r="S25" s="27"/>
      <c r="T25" s="27"/>
    </row>
    <row r="26" spans="1:20" ht="48.6" x14ac:dyDescent="0.3">
      <c r="A26" s="42" t="s">
        <v>52</v>
      </c>
      <c r="B26" s="40"/>
      <c r="C26" s="40"/>
      <c r="D26" s="40">
        <v>1187.1579999999999</v>
      </c>
      <c r="E26" s="40"/>
      <c r="F26" s="40">
        <v>94.6</v>
      </c>
      <c r="G26" s="40">
        <v>873.84167000000002</v>
      </c>
      <c r="H26" s="40"/>
      <c r="I26" s="40">
        <v>340.97188999999997</v>
      </c>
      <c r="J26" s="40">
        <v>3265.0934400000001</v>
      </c>
      <c r="K26" s="40"/>
      <c r="L26" s="40"/>
      <c r="M26" s="40">
        <v>245.51</v>
      </c>
      <c r="N26" s="40"/>
      <c r="O26" s="40"/>
      <c r="P26" s="26">
        <v>6007.1750000000002</v>
      </c>
      <c r="Q26" s="27"/>
      <c r="R26" s="27"/>
      <c r="S26" s="27"/>
      <c r="T26" s="27"/>
    </row>
    <row r="27" spans="1:20" ht="48.6" x14ac:dyDescent="0.3">
      <c r="A27" s="42" t="s">
        <v>53</v>
      </c>
      <c r="B27" s="40">
        <v>185.57184000000001</v>
      </c>
      <c r="C27" s="40">
        <v>120</v>
      </c>
      <c r="D27" s="40"/>
      <c r="E27" s="40"/>
      <c r="F27" s="40"/>
      <c r="G27" s="40"/>
      <c r="H27" s="40"/>
      <c r="I27" s="40"/>
      <c r="J27" s="40">
        <v>131.92308</v>
      </c>
      <c r="K27" s="40"/>
      <c r="L27" s="40"/>
      <c r="M27" s="40"/>
      <c r="N27" s="40"/>
      <c r="O27" s="40"/>
      <c r="P27" s="26">
        <v>437.49491999999998</v>
      </c>
      <c r="Q27" s="27"/>
      <c r="R27" s="27"/>
      <c r="S27" s="27"/>
      <c r="T27" s="27"/>
    </row>
    <row r="28" spans="1:20" x14ac:dyDescent="0.3">
      <c r="A28" s="33" t="s">
        <v>54</v>
      </c>
      <c r="B28" s="41">
        <v>358311.74307000003</v>
      </c>
      <c r="C28" s="41">
        <v>224355.52098</v>
      </c>
      <c r="D28" s="41">
        <v>63438.373</v>
      </c>
      <c r="E28" s="41">
        <v>43756.571199999998</v>
      </c>
      <c r="F28" s="41">
        <v>21872.67498</v>
      </c>
      <c r="G28" s="41">
        <v>64009.943679999997</v>
      </c>
      <c r="H28" s="41">
        <v>20274.620719999999</v>
      </c>
      <c r="I28" s="41">
        <v>13412.2963</v>
      </c>
      <c r="J28" s="41">
        <v>68856.115539999999</v>
      </c>
      <c r="K28" s="41">
        <v>26503.99166</v>
      </c>
      <c r="L28" s="41">
        <v>49135.918989999998</v>
      </c>
      <c r="M28" s="41">
        <v>42055.395949999998</v>
      </c>
      <c r="N28" s="41">
        <v>38099.65539</v>
      </c>
      <c r="O28" s="41">
        <v>51495.395060000003</v>
      </c>
      <c r="P28" s="26">
        <v>1085578.21652</v>
      </c>
      <c r="Q28" s="34"/>
      <c r="R28" s="34"/>
      <c r="S28" s="34"/>
      <c r="T28" s="34"/>
    </row>
    <row r="30" spans="1:20" x14ac:dyDescent="0.3">
      <c r="A30" s="37" t="s">
        <v>93</v>
      </c>
      <c r="B30" s="41">
        <f>P28+Учреждения!B53</f>
        <v>2216399.99462</v>
      </c>
    </row>
    <row r="31" spans="1:20" x14ac:dyDescent="0.3">
      <c r="A31" s="36"/>
      <c r="B31" s="36"/>
    </row>
    <row r="32" spans="1:20" ht="28.8" x14ac:dyDescent="0.3">
      <c r="A32" s="37" t="s">
        <v>97</v>
      </c>
      <c r="B32" s="41">
        <v>1812812.7</v>
      </c>
    </row>
  </sheetData>
  <pageMargins left="0.54" right="0.17" top="0.17" bottom="0.17" header="0.17" footer="0.17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2015-02-09T04:33:07Z</dcterms:modified>
</cp:coreProperties>
</file>