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 activeTab="1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Учреждения!$21:$22</definedName>
    <definedName name="_xlnm.Print_Area" localSheetId="1">'Муниципальные районы'!$A$1:$P$17</definedName>
    <definedName name="_xlnm.Print_Area" localSheetId="0">Учреждения!$A$1:$E$59</definedName>
  </definedNames>
  <calcPr calcId="145621" refMode="R1C1"/>
</workbook>
</file>

<file path=xl/calcChain.xml><?xml version="1.0" encoding="utf-8"?>
<calcChain xmlns="http://schemas.openxmlformats.org/spreadsheetml/2006/main">
  <c r="E8" i="1" l="1"/>
  <c r="E19" i="1"/>
  <c r="E9" i="1" l="1"/>
  <c r="E16" i="1"/>
  <c r="E13" i="1"/>
  <c r="E17" i="1"/>
  <c r="E10" i="1"/>
  <c r="E14" i="1"/>
  <c r="E15" i="1"/>
  <c r="E18" i="1"/>
  <c r="E12" i="1"/>
  <c r="E11" i="1"/>
  <c r="B15" i="2"/>
  <c r="A2" i="2" l="1"/>
  <c r="B2" i="2" s="1"/>
  <c r="C2" i="2" s="1"/>
  <c r="A16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<sst xmlns="http://schemas.openxmlformats.org/spreadsheetml/2006/main" count="88" uniqueCount="87">
  <si>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</si>
  <si>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</si>
  <si>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</si>
  <si>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</si>
  <si>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</si>
  <si>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</si>
  <si>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</si>
  <si>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</si>
  <si>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</si>
  <si>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</si>
  <si>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</si>
  <si>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</si>
  <si>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</si>
  <si>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</si>
  <si>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</si>
  <si>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</si>
  <si>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</si>
  <si>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</si>
  <si>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</si>
  <si>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</si>
  <si>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</si>
  <si>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</si>
  <si>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</si>
  <si>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</si>
  <si>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</si>
  <si>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</si>
  <si>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</si>
  <si>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</si>
  <si>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</si>
  <si>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</si>
  <si>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</si>
  <si>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выравнивание бюджетной обеспеченности муниципальных районов (городских округов)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</si>
  <si>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</si>
  <si>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на выполнение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</si>
  <si>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</si>
  <si>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Иные межбюджетные трансферты на уплату налога на имущество организаций муниципальными учреждениями в Камчатском крае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</si>
  <si>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Камчатского края</t>
  </si>
  <si>
    <t>Расходы, связанные с особым режимом безопасного функционирования закрытых административно-территориальных образований</t>
  </si>
  <si>
    <t>Выплата единовременного пособия при всех формах устройства детей, лишенных родительского попечения, в семью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</si>
  <si>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</si>
  <si>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Всего:</t>
  </si>
  <si>
    <t>12.02.2015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</si>
  <si>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</si>
  <si>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</si>
  <si>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</si>
  <si>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</si>
  <si>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</si>
  <si>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</si>
  <si>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</si>
  <si>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</si>
  <si>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</si>
  <si>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</si>
  <si>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</si>
  <si>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</si>
  <si>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</si>
  <si>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</si>
  <si>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</si>
  <si>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</si>
  <si>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</si>
  <si>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</si>
  <si>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</si>
  <si>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</si>
  <si>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</si>
  <si>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</si>
  <si>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</si>
  <si>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</si>
  <si>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</si>
  <si>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Избирательная комиссия Камчатского края</t>
  </si>
  <si>
    <t>Министерство экономического развития, предпринимательства и торговли Камчатского края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</si>
  <si>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</si>
  <si>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</si>
  <si>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</si>
  <si>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</si>
  <si>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</si>
  <si>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</si>
  <si>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</si>
  <si>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ИТОГО</t>
  </si>
  <si>
    <t>06.02.2015</t>
  </si>
  <si>
    <t>Единая субвенция бюджетам субъектов Российской Федерации</t>
  </si>
  <si>
    <t xml:space="preserve"> 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</si>
  <si>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</si>
  <si>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субъектов Российской Федерации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</si>
  <si>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Субвенции бюджетам субъектов Российской Федерации на осуществление отдельных полномочий в области лесных отношений</t>
  </si>
  <si>
    <t xml:space="preserve"> Межбюджетные трансферты, передаваемые бюджетам субъектов Российской Федерации на содержание членов Совета Федерации и их помощников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</si>
  <si>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</si>
  <si>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</si>
  <si>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Дотации бюджетам субъектов Российской Федерации, связанные с особым режимом безопасного функционирования закрытых административно-территориальных образований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</si>
</sst>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Normal="100" zoomScaleSheetLayoutView="100" workbookViewId="0">
      <selection activeCell="A53" sqref="A53"/>
    </sheetView>
  </sheetViews>
  <sheetFormatPr defaultRowHeight="14.4" x14ac:dyDescent="0.3"/>
  <cols>
    <col min="1" max="1" width="74.5546875" customWidth="1"/>
    <col min="2" max="2" width="15.5546875" customWidth="1"/>
    <col min="3" max="3" width="14.88671875" customWidth="1"/>
    <col min="4" max="4" width="16.33203125" customWidth="1"/>
    <col min="5" max="5" width="14.66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5" t="s">
        <v>0</v>
      </c>
      <c r="B1" s="45"/>
      <c r="C1" s="45"/>
      <c r="D1" s="45"/>
      <c r="E1" s="45"/>
      <c r="F1" s="31" t="s">
        <v>77</v>
      </c>
      <c r="G1" s="32" t="str">
        <f>TEXT(F1,"[$-FC19]ДД ММММ")</f>
        <v>06 февраля</v>
      </c>
      <c r="H1" s="32" t="str">
        <f>TEXT(F1,"[$-FC19]ДД.ММ.ГГГ \г")</f>
        <v>06.02.2015 г</v>
      </c>
    </row>
    <row r="2" spans="1:9" ht="15.6" x14ac:dyDescent="0.3">
      <c r="A2" s="45" t="str">
        <f>CONCATENATE("с ",G1," по ",G2,"ода")</f>
        <v>с 06 февраля по 12 февраля 2015 года</v>
      </c>
      <c r="B2" s="45"/>
      <c r="C2" s="45"/>
      <c r="D2" s="45"/>
      <c r="E2" s="45"/>
      <c r="F2" s="31" t="s">
        <v>41</v>
      </c>
      <c r="G2" s="32" t="str">
        <f>TEXT(F2,"[$-FC19]ДД ММММ ГГГ \г")</f>
        <v>12 февраля 2015 г</v>
      </c>
      <c r="H2" s="32" t="str">
        <f>TEXT(F2,"[$-FC19]ДД.ММ.ГГГ \г")</f>
        <v>12.02.2015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6" t="str">
        <f>CONCATENATE("Остатки средств на ",H1,".")</f>
        <v>Остатки средств на 06.02.2015 г.</v>
      </c>
      <c r="B5" s="47"/>
      <c r="C5" s="47"/>
      <c r="D5" s="48"/>
      <c r="E5" s="8">
        <v>1812812.7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5" t="s">
        <v>2</v>
      </c>
      <c r="B7" s="56"/>
      <c r="C7" s="56"/>
      <c r="D7" s="56"/>
      <c r="E7" s="13"/>
    </row>
    <row r="8" spans="1:9" x14ac:dyDescent="0.3">
      <c r="A8" s="50" t="s">
        <v>3</v>
      </c>
      <c r="B8" s="56"/>
      <c r="C8" s="56"/>
      <c r="D8" s="56"/>
      <c r="E8" s="9">
        <f>E19-E9</f>
        <v>228174.85184999989</v>
      </c>
    </row>
    <row r="9" spans="1:9" x14ac:dyDescent="0.3">
      <c r="A9" s="57" t="s">
        <v>4</v>
      </c>
      <c r="B9" s="56"/>
      <c r="C9" s="56"/>
      <c r="D9" s="56"/>
      <c r="E9" s="14">
        <f>E10+E11+E12+E13+E14+E15+E16+E17+E18</f>
        <v>102211.9</v>
      </c>
    </row>
    <row r="10" spans="1:9" x14ac:dyDescent="0.3">
      <c r="A10" s="57" t="s">
        <v>78</v>
      </c>
      <c r="B10" s="56"/>
      <c r="C10" s="56"/>
      <c r="D10" s="56"/>
      <c r="E10" s="14">
        <f>535.8+2712.1+904.1+999.6</f>
        <v>5151.6000000000004</v>
      </c>
    </row>
    <row r="11" spans="1:9" ht="27.6" customHeight="1" x14ac:dyDescent="0.3">
      <c r="A11" s="57" t="s">
        <v>79</v>
      </c>
      <c r="B11" s="56"/>
      <c r="C11" s="56"/>
      <c r="D11" s="56"/>
      <c r="E11" s="14">
        <f>437.5</f>
        <v>437.5</v>
      </c>
    </row>
    <row r="12" spans="1:9" ht="27" customHeight="1" x14ac:dyDescent="0.3">
      <c r="A12" s="57" t="s">
        <v>80</v>
      </c>
      <c r="B12" s="56"/>
      <c r="C12" s="56"/>
      <c r="D12" s="56"/>
      <c r="E12" s="14">
        <f>14</f>
        <v>14</v>
      </c>
    </row>
    <row r="13" spans="1:9" ht="27" customHeight="1" x14ac:dyDescent="0.3">
      <c r="A13" s="57" t="s">
        <v>82</v>
      </c>
      <c r="B13" s="56"/>
      <c r="C13" s="56"/>
      <c r="D13" s="56"/>
      <c r="E13" s="14">
        <f>5903.8+1339.5+5939.5+748.4</f>
        <v>13931.199999999999</v>
      </c>
    </row>
    <row r="14" spans="1:9" ht="27" customHeight="1" x14ac:dyDescent="0.3">
      <c r="A14" s="57" t="s">
        <v>83</v>
      </c>
      <c r="B14" s="56"/>
      <c r="C14" s="56"/>
      <c r="D14" s="56"/>
      <c r="E14" s="14">
        <f>1.1+125+156.2</f>
        <v>282.29999999999995</v>
      </c>
    </row>
    <row r="15" spans="1:9" ht="45.6" customHeight="1" x14ac:dyDescent="0.3">
      <c r="A15" s="57" t="s">
        <v>84</v>
      </c>
      <c r="B15" s="56"/>
      <c r="C15" s="56"/>
      <c r="D15" s="56"/>
      <c r="E15" s="14">
        <f>3948.8+6230.6</f>
        <v>10179.400000000001</v>
      </c>
    </row>
    <row r="16" spans="1:9" ht="29.4" customHeight="1" x14ac:dyDescent="0.3">
      <c r="A16" s="57" t="s">
        <v>86</v>
      </c>
      <c r="B16" s="56"/>
      <c r="C16" s="56"/>
      <c r="D16" s="56"/>
      <c r="E16" s="14">
        <f>37176</f>
        <v>37176</v>
      </c>
    </row>
    <row r="17" spans="1:5" ht="34.200000000000003" customHeight="1" x14ac:dyDescent="0.3">
      <c r="A17" s="57" t="s">
        <v>85</v>
      </c>
      <c r="B17" s="56"/>
      <c r="C17" s="56"/>
      <c r="D17" s="56"/>
      <c r="E17" s="14">
        <f>10017.5</f>
        <v>10017.5</v>
      </c>
    </row>
    <row r="18" spans="1:5" ht="46.2" customHeight="1" x14ac:dyDescent="0.3">
      <c r="A18" s="57" t="s">
        <v>81</v>
      </c>
      <c r="B18" s="56"/>
      <c r="C18" s="56"/>
      <c r="D18" s="56"/>
      <c r="E18" s="14">
        <f>12805.8+12216.6</f>
        <v>25022.400000000001</v>
      </c>
    </row>
    <row r="19" spans="1:5" x14ac:dyDescent="0.3">
      <c r="A19" s="49" t="s">
        <v>5</v>
      </c>
      <c r="B19" s="50"/>
      <c r="C19" s="50"/>
      <c r="D19" s="50"/>
      <c r="E19" s="13">
        <f>'Муниципальные районы'!B16-Учреждения!E5+'Муниципальные районы'!B15</f>
        <v>330386.75184999988</v>
      </c>
    </row>
    <row r="20" spans="1:5" x14ac:dyDescent="0.3">
      <c r="A20" s="15"/>
      <c r="B20" s="16"/>
      <c r="C20" s="16"/>
      <c r="D20" s="6"/>
      <c r="E20" s="17"/>
    </row>
    <row r="21" spans="1:5" x14ac:dyDescent="0.3">
      <c r="A21" s="51" t="s">
        <v>14</v>
      </c>
      <c r="B21" s="53" t="s">
        <v>6</v>
      </c>
      <c r="C21" s="54" t="s">
        <v>7</v>
      </c>
      <c r="D21" s="54"/>
      <c r="E21" s="54"/>
    </row>
    <row r="22" spans="1:5" ht="82.8" x14ac:dyDescent="0.3">
      <c r="A22" s="52"/>
      <c r="B22" s="53"/>
      <c r="C22" s="18" t="s">
        <v>8</v>
      </c>
      <c r="D22" s="18" t="s">
        <v>9</v>
      </c>
      <c r="E22" s="18" t="s">
        <v>10</v>
      </c>
    </row>
    <row r="23" spans="1:5" x14ac:dyDescent="0.3">
      <c r="A23" s="21" t="s">
        <v>42</v>
      </c>
      <c r="B23" s="19">
        <v>733.16976999999997</v>
      </c>
      <c r="C23" s="19">
        <v>96</v>
      </c>
      <c r="D23" s="19">
        <v>28.992000000000001</v>
      </c>
      <c r="E23" s="19"/>
    </row>
    <row r="24" spans="1:5" x14ac:dyDescent="0.3">
      <c r="A24" s="21" t="s">
        <v>43</v>
      </c>
      <c r="B24" s="19">
        <v>23</v>
      </c>
      <c r="C24" s="19"/>
      <c r="D24" s="19"/>
      <c r="E24" s="19"/>
    </row>
    <row r="25" spans="1:5" x14ac:dyDescent="0.3">
      <c r="A25" s="21" t="s">
        <v>44</v>
      </c>
      <c r="B25" s="19">
        <v>2254.915</v>
      </c>
      <c r="C25" s="19">
        <v>1880.202</v>
      </c>
      <c r="D25" s="19">
        <v>374.71300000000002</v>
      </c>
      <c r="E25" s="19"/>
    </row>
    <row r="26" spans="1:5" x14ac:dyDescent="0.3">
      <c r="A26" s="21" t="s">
        <v>45</v>
      </c>
      <c r="B26" s="19">
        <v>38859.716560000001</v>
      </c>
      <c r="C26" s="19">
        <v>120</v>
      </c>
      <c r="D26" s="19">
        <v>36.24</v>
      </c>
      <c r="E26" s="19"/>
    </row>
    <row r="27" spans="1:5" ht="27.6" x14ac:dyDescent="0.3">
      <c r="A27" s="21" t="s">
        <v>46</v>
      </c>
      <c r="B27" s="19">
        <v>483.89</v>
      </c>
      <c r="C27" s="19"/>
      <c r="D27" s="19"/>
      <c r="E27" s="19"/>
    </row>
    <row r="28" spans="1:5" x14ac:dyDescent="0.3">
      <c r="A28" s="21" t="s">
        <v>47</v>
      </c>
      <c r="B28" s="19">
        <v>523.70870000000002</v>
      </c>
      <c r="C28" s="19"/>
      <c r="D28" s="19"/>
      <c r="E28" s="19"/>
    </row>
    <row r="29" spans="1:5" x14ac:dyDescent="0.3">
      <c r="A29" s="21" t="s">
        <v>48</v>
      </c>
      <c r="B29" s="19">
        <v>208.84408999999999</v>
      </c>
      <c r="C29" s="19"/>
      <c r="D29" s="19"/>
      <c r="E29" s="19"/>
    </row>
    <row r="30" spans="1:5" ht="27.6" x14ac:dyDescent="0.3">
      <c r="A30" s="21" t="s">
        <v>49</v>
      </c>
      <c r="B30" s="19">
        <v>755433.62068000005</v>
      </c>
      <c r="C30" s="19"/>
      <c r="D30" s="19">
        <v>50</v>
      </c>
      <c r="E30" s="19"/>
    </row>
    <row r="31" spans="1:5" x14ac:dyDescent="0.3">
      <c r="A31" s="21" t="s">
        <v>50</v>
      </c>
      <c r="B31" s="19">
        <v>8563.66</v>
      </c>
      <c r="C31" s="19">
        <v>5300</v>
      </c>
      <c r="D31" s="19">
        <v>2075</v>
      </c>
      <c r="E31" s="19"/>
    </row>
    <row r="32" spans="1:5" x14ac:dyDescent="0.3">
      <c r="A32" s="21" t="s">
        <v>51</v>
      </c>
      <c r="B32" s="19">
        <v>6108.6778199999999</v>
      </c>
      <c r="C32" s="19">
        <v>-200</v>
      </c>
      <c r="D32" s="19"/>
      <c r="E32" s="19"/>
    </row>
    <row r="33" spans="1:5" x14ac:dyDescent="0.3">
      <c r="A33" s="21" t="s">
        <v>52</v>
      </c>
      <c r="B33" s="19">
        <v>49526.01251</v>
      </c>
      <c r="C33" s="19">
        <v>6084.28737</v>
      </c>
      <c r="D33" s="19">
        <v>1829.7519299999999</v>
      </c>
      <c r="E33" s="19">
        <v>300.83175</v>
      </c>
    </row>
    <row r="34" spans="1:5" x14ac:dyDescent="0.3">
      <c r="A34" s="21" t="s">
        <v>53</v>
      </c>
      <c r="B34" s="19">
        <v>83061.970490000007</v>
      </c>
      <c r="C34" s="19">
        <v>1028.4003</v>
      </c>
      <c r="D34" s="19">
        <v>1759.9993899999999</v>
      </c>
      <c r="E34" s="19">
        <v>2495.8773799999999</v>
      </c>
    </row>
    <row r="35" spans="1:5" x14ac:dyDescent="0.3">
      <c r="A35" s="21" t="s">
        <v>54</v>
      </c>
      <c r="B35" s="19">
        <v>120419.72619</v>
      </c>
      <c r="C35" s="19"/>
      <c r="D35" s="19">
        <v>8.1212300000000006</v>
      </c>
      <c r="E35" s="19">
        <v>109991.82773</v>
      </c>
    </row>
    <row r="36" spans="1:5" x14ac:dyDescent="0.3">
      <c r="A36" s="21" t="s">
        <v>55</v>
      </c>
      <c r="B36" s="19">
        <v>632.39499999999998</v>
      </c>
      <c r="C36" s="19"/>
      <c r="D36" s="19"/>
      <c r="E36" s="19"/>
    </row>
    <row r="37" spans="1:5" ht="27.6" x14ac:dyDescent="0.3">
      <c r="A37" s="21" t="s">
        <v>56</v>
      </c>
      <c r="B37" s="19">
        <v>1643.62942</v>
      </c>
      <c r="C37" s="19"/>
      <c r="D37" s="19"/>
      <c r="E37" s="19"/>
    </row>
    <row r="38" spans="1:5" x14ac:dyDescent="0.3">
      <c r="A38" s="21" t="s">
        <v>57</v>
      </c>
      <c r="B38" s="19">
        <v>1499.3676599999999</v>
      </c>
      <c r="C38" s="19">
        <v>1470.67589</v>
      </c>
      <c r="D38" s="19"/>
      <c r="E38" s="19"/>
    </row>
    <row r="39" spans="1:5" x14ac:dyDescent="0.3">
      <c r="A39" s="21" t="s">
        <v>58</v>
      </c>
      <c r="B39" s="19">
        <v>2999.2591600000001</v>
      </c>
      <c r="C39" s="19">
        <v>2381.9169700000002</v>
      </c>
      <c r="D39" s="19">
        <v>596.14826000000005</v>
      </c>
      <c r="E39" s="19"/>
    </row>
    <row r="40" spans="1:5" x14ac:dyDescent="0.3">
      <c r="A40" s="21" t="s">
        <v>59</v>
      </c>
      <c r="B40" s="19">
        <v>440.47415999999998</v>
      </c>
      <c r="C40" s="19">
        <v>200</v>
      </c>
      <c r="D40" s="19"/>
      <c r="E40" s="19"/>
    </row>
    <row r="41" spans="1:5" x14ac:dyDescent="0.3">
      <c r="A41" s="21" t="s">
        <v>60</v>
      </c>
      <c r="B41" s="19">
        <v>2211.36</v>
      </c>
      <c r="C41" s="19"/>
      <c r="D41" s="19"/>
      <c r="E41" s="19"/>
    </row>
    <row r="42" spans="1:5" x14ac:dyDescent="0.3">
      <c r="A42" s="21" t="s">
        <v>61</v>
      </c>
      <c r="B42" s="19">
        <v>9904.0230200000005</v>
      </c>
      <c r="C42" s="19"/>
      <c r="D42" s="19"/>
      <c r="E42" s="19"/>
    </row>
    <row r="43" spans="1:5" x14ac:dyDescent="0.3">
      <c r="A43" s="21" t="s">
        <v>62</v>
      </c>
      <c r="B43" s="19">
        <v>171.93914000000001</v>
      </c>
      <c r="C43" s="19"/>
      <c r="D43" s="19"/>
      <c r="E43" s="19"/>
    </row>
    <row r="44" spans="1:5" x14ac:dyDescent="0.3">
      <c r="A44" s="21" t="s">
        <v>63</v>
      </c>
      <c r="B44" s="19">
        <v>153.55000000000001</v>
      </c>
      <c r="C44" s="19">
        <v>150</v>
      </c>
      <c r="D44" s="19"/>
      <c r="E44" s="19"/>
    </row>
    <row r="45" spans="1:5" x14ac:dyDescent="0.3">
      <c r="A45" s="21" t="s">
        <v>64</v>
      </c>
      <c r="B45" s="19">
        <v>35.450000000000003</v>
      </c>
      <c r="C45" s="19"/>
      <c r="D45" s="19"/>
      <c r="E45" s="19"/>
    </row>
    <row r="46" spans="1:5" x14ac:dyDescent="0.3">
      <c r="A46" s="21" t="s">
        <v>65</v>
      </c>
      <c r="B46" s="19">
        <v>279</v>
      </c>
      <c r="C46" s="19"/>
      <c r="D46" s="19"/>
      <c r="E46" s="19"/>
    </row>
    <row r="47" spans="1:5" x14ac:dyDescent="0.3">
      <c r="A47" s="21" t="s">
        <v>66</v>
      </c>
      <c r="B47" s="19">
        <v>1954.78</v>
      </c>
      <c r="C47" s="19">
        <v>1273.3</v>
      </c>
      <c r="D47" s="19">
        <v>400</v>
      </c>
      <c r="E47" s="19"/>
    </row>
    <row r="48" spans="1:5" x14ac:dyDescent="0.3">
      <c r="A48" s="21" t="s">
        <v>67</v>
      </c>
      <c r="B48" s="19">
        <v>464.80342000000002</v>
      </c>
      <c r="C48" s="19">
        <v>14.803419999999999</v>
      </c>
      <c r="D48" s="19"/>
      <c r="E48" s="19"/>
    </row>
    <row r="49" spans="1:5" ht="27.6" x14ac:dyDescent="0.3">
      <c r="A49" s="21" t="s">
        <v>68</v>
      </c>
      <c r="B49" s="19">
        <v>11838.423000000001</v>
      </c>
      <c r="C49" s="19"/>
      <c r="D49" s="19"/>
      <c r="E49" s="19"/>
    </row>
    <row r="50" spans="1:5" x14ac:dyDescent="0.3">
      <c r="A50" s="21" t="s">
        <v>69</v>
      </c>
      <c r="B50" s="19">
        <v>719.45483999999999</v>
      </c>
      <c r="C50" s="19">
        <v>520.26571999999999</v>
      </c>
      <c r="D50" s="19"/>
      <c r="E50" s="19"/>
    </row>
    <row r="51" spans="1:5" x14ac:dyDescent="0.3">
      <c r="A51" s="21" t="s">
        <v>70</v>
      </c>
      <c r="B51" s="19">
        <v>109.4</v>
      </c>
      <c r="C51" s="19"/>
      <c r="D51" s="19">
        <v>100</v>
      </c>
      <c r="E51" s="19"/>
    </row>
    <row r="52" spans="1:5" x14ac:dyDescent="0.3">
      <c r="A52" s="21" t="s">
        <v>71</v>
      </c>
      <c r="B52" s="19">
        <v>3477.2809400000001</v>
      </c>
      <c r="C52" s="19">
        <v>508.38900000000001</v>
      </c>
      <c r="D52" s="19">
        <v>108.339</v>
      </c>
      <c r="E52" s="19"/>
    </row>
    <row r="53" spans="1:5" x14ac:dyDescent="0.3">
      <c r="A53" s="21" t="s">
        <v>72</v>
      </c>
      <c r="B53" s="19">
        <v>8935.8796000000002</v>
      </c>
      <c r="C53" s="19">
        <v>6206.8771900000002</v>
      </c>
      <c r="D53" s="19">
        <v>1301.4587799999999</v>
      </c>
      <c r="E53" s="19"/>
    </row>
    <row r="54" spans="1:5" x14ac:dyDescent="0.3">
      <c r="A54" s="21" t="s">
        <v>73</v>
      </c>
      <c r="B54" s="19">
        <v>109.63621999999999</v>
      </c>
      <c r="C54" s="19"/>
      <c r="D54" s="19"/>
      <c r="E54" s="19"/>
    </row>
    <row r="55" spans="1:5" x14ac:dyDescent="0.3">
      <c r="A55" s="21" t="s">
        <v>74</v>
      </c>
      <c r="B55" s="19">
        <v>2477.79</v>
      </c>
      <c r="C55" s="19">
        <v>920</v>
      </c>
      <c r="D55" s="19">
        <v>270</v>
      </c>
      <c r="E55" s="19"/>
    </row>
    <row r="56" spans="1:5" x14ac:dyDescent="0.3">
      <c r="A56" s="21" t="s">
        <v>75</v>
      </c>
      <c r="B56" s="19">
        <v>36.75</v>
      </c>
      <c r="C56" s="19"/>
      <c r="D56" s="19"/>
      <c r="E56" s="19"/>
    </row>
    <row r="57" spans="1:5" x14ac:dyDescent="0.3">
      <c r="A57" s="23" t="s">
        <v>76</v>
      </c>
      <c r="B57" s="20">
        <v>1116295.55739</v>
      </c>
      <c r="C57" s="20">
        <v>27955.117859999998</v>
      </c>
      <c r="D57" s="20">
        <v>8938.7635900000005</v>
      </c>
      <c r="E57" s="20">
        <v>112788.53685999999</v>
      </c>
    </row>
  </sheetData>
  <mergeCells count="19">
    <mergeCell ref="A15:D15"/>
    <mergeCell ref="A17:D17"/>
    <mergeCell ref="A16:D16"/>
    <mergeCell ref="A1:E1"/>
    <mergeCell ref="A2:E2"/>
    <mergeCell ref="A5:D5"/>
    <mergeCell ref="A19:D19"/>
    <mergeCell ref="A21:A22"/>
    <mergeCell ref="B21:B22"/>
    <mergeCell ref="C21:E21"/>
    <mergeCell ref="A7:D7"/>
    <mergeCell ref="A8:D8"/>
    <mergeCell ref="A9:D9"/>
    <mergeCell ref="A18:D18"/>
    <mergeCell ref="A10:D10"/>
    <mergeCell ref="A11:D11"/>
    <mergeCell ref="A12:D12"/>
    <mergeCell ref="A13:D13"/>
    <mergeCell ref="A14:D14"/>
  </mergeCells>
  <pageMargins left="0.54" right="0.17" top="0.17" bottom="0.19" header="0.17" footer="0.17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tabSelected="1" view="pageBreakPreview" topLeftCell="A10" zoomScaleNormal="100" zoomScaleSheetLayoutView="100" workbookViewId="0">
      <selection activeCell="B17" sqref="B17"/>
    </sheetView>
  </sheetViews>
  <sheetFormatPr defaultRowHeight="14.4" x14ac:dyDescent="0.3"/>
  <cols>
    <col min="1" max="1" width="38.33203125" customWidth="1"/>
    <col min="2" max="2" width="13.109375" customWidth="1"/>
    <col min="3" max="3" width="13" customWidth="1"/>
    <col min="4" max="5" width="13.77734375" customWidth="1"/>
    <col min="6" max="6" width="14" customWidth="1"/>
    <col min="7" max="7" width="13.33203125" customWidth="1"/>
    <col min="8" max="8" width="13.77734375" customWidth="1"/>
    <col min="9" max="9" width="13.44140625" customWidth="1"/>
    <col min="10" max="10" width="12.88671875" customWidth="1"/>
    <col min="11" max="11" width="11" customWidth="1"/>
    <col min="12" max="13" width="13.44140625" customWidth="1"/>
    <col min="14" max="14" width="14.21875" customWidth="1"/>
    <col min="15" max="15" width="13.6640625" customWidth="1"/>
  </cols>
  <sheetData>
    <row r="1" spans="1:20" s="29" customFormat="1" ht="15.6" x14ac:dyDescent="0.3">
      <c r="A1" s="43" t="s">
        <v>41</v>
      </c>
      <c r="C1" s="30" t="s">
        <v>13</v>
      </c>
    </row>
    <row r="2" spans="1:20" x14ac:dyDescent="0.3">
      <c r="A2" s="38" t="str">
        <f>TEXT(EndData2,"[$-FC19]ДД.ММ.ГГГ")</f>
        <v>12.02.2015</v>
      </c>
      <c r="B2" s="38">
        <f>A2+1</f>
        <v>42048</v>
      </c>
      <c r="C2" s="44" t="str">
        <f>TEXT(B2,"[$-FC19]ДД.ММ.ГГГ")</f>
        <v>13.02.2015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40.200000000000003" x14ac:dyDescent="0.3">
      <c r="A4" s="25" t="s">
        <v>31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>
        <v>8000</v>
      </c>
      <c r="O4" s="40"/>
      <c r="P4" s="26">
        <v>8000</v>
      </c>
      <c r="Q4" s="27"/>
      <c r="R4" s="27"/>
      <c r="S4" s="27"/>
      <c r="T4" s="27"/>
    </row>
    <row r="5" spans="1:20" ht="79.8" x14ac:dyDescent="0.3">
      <c r="A5" s="25" t="s">
        <v>32</v>
      </c>
      <c r="B5" s="40"/>
      <c r="C5" s="40"/>
      <c r="D5" s="40"/>
      <c r="E5" s="40"/>
      <c r="F5" s="40"/>
      <c r="G5" s="40"/>
      <c r="H5" s="40"/>
      <c r="I5" s="40">
        <v>99.376199999999997</v>
      </c>
      <c r="J5" s="40"/>
      <c r="K5" s="40"/>
      <c r="L5" s="40"/>
      <c r="M5" s="40"/>
      <c r="N5" s="40"/>
      <c r="O5" s="40"/>
      <c r="P5" s="26">
        <v>99.376199999999997</v>
      </c>
      <c r="Q5" s="27"/>
      <c r="R5" s="27"/>
      <c r="S5" s="27"/>
      <c r="T5" s="27"/>
    </row>
    <row r="6" spans="1:20" ht="66.599999999999994" x14ac:dyDescent="0.3">
      <c r="A6" s="25" t="s">
        <v>33</v>
      </c>
      <c r="B6" s="40"/>
      <c r="C6" s="40"/>
      <c r="D6" s="40"/>
      <c r="E6" s="40"/>
      <c r="F6" s="40"/>
      <c r="G6" s="40"/>
      <c r="H6" s="40"/>
      <c r="I6" s="40">
        <v>16</v>
      </c>
      <c r="J6" s="40"/>
      <c r="K6" s="40"/>
      <c r="L6" s="40"/>
      <c r="M6" s="40"/>
      <c r="N6" s="40"/>
      <c r="O6" s="40"/>
      <c r="P6" s="26">
        <v>16</v>
      </c>
      <c r="Q6" s="27"/>
      <c r="R6" s="27"/>
      <c r="S6" s="27"/>
      <c r="T6" s="27"/>
    </row>
    <row r="7" spans="1:20" ht="66.599999999999994" x14ac:dyDescent="0.3">
      <c r="A7" s="25" t="s">
        <v>34</v>
      </c>
      <c r="B7" s="40">
        <v>47842.833299999998</v>
      </c>
      <c r="C7" s="40"/>
      <c r="D7" s="40"/>
      <c r="E7" s="40"/>
      <c r="F7" s="40"/>
      <c r="G7" s="40"/>
      <c r="H7" s="40"/>
      <c r="I7" s="40"/>
      <c r="J7" s="40">
        <v>5420.9974000000002</v>
      </c>
      <c r="K7" s="40"/>
      <c r="L7" s="40"/>
      <c r="M7" s="40"/>
      <c r="N7" s="40"/>
      <c r="O7" s="40"/>
      <c r="P7" s="26">
        <v>53263.830699999999</v>
      </c>
      <c r="Q7" s="27"/>
      <c r="R7" s="27"/>
      <c r="S7" s="27"/>
      <c r="T7" s="27"/>
    </row>
    <row r="8" spans="1:20" ht="53.4" x14ac:dyDescent="0.3">
      <c r="A8" s="25" t="s">
        <v>35</v>
      </c>
      <c r="B8" s="40"/>
      <c r="C8" s="40"/>
      <c r="D8" s="40"/>
      <c r="E8" s="40"/>
      <c r="F8" s="40"/>
      <c r="G8" s="40"/>
      <c r="H8" s="40"/>
      <c r="I8" s="40">
        <v>500</v>
      </c>
      <c r="J8" s="40"/>
      <c r="K8" s="40"/>
      <c r="L8" s="40"/>
      <c r="M8" s="40"/>
      <c r="N8" s="40"/>
      <c r="O8" s="40"/>
      <c r="P8" s="26">
        <v>500</v>
      </c>
      <c r="Q8" s="27"/>
      <c r="R8" s="27"/>
      <c r="S8" s="27"/>
      <c r="T8" s="27"/>
    </row>
    <row r="9" spans="1:20" ht="93" x14ac:dyDescent="0.3">
      <c r="A9" s="25" t="s">
        <v>36</v>
      </c>
      <c r="B9" s="40">
        <v>619.04012</v>
      </c>
      <c r="C9" s="40">
        <v>1772.8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26">
        <v>2391.8401199999998</v>
      </c>
      <c r="Q9" s="27"/>
      <c r="R9" s="27"/>
      <c r="S9" s="27"/>
      <c r="T9" s="27"/>
    </row>
    <row r="10" spans="1:20" ht="53.4" x14ac:dyDescent="0.3">
      <c r="A10" s="25" t="s">
        <v>37</v>
      </c>
      <c r="B10" s="40"/>
      <c r="C10" s="40"/>
      <c r="D10" s="40"/>
      <c r="E10" s="40"/>
      <c r="F10" s="40"/>
      <c r="G10" s="40"/>
      <c r="H10" s="40"/>
      <c r="I10" s="40"/>
      <c r="J10" s="40">
        <v>37176</v>
      </c>
      <c r="K10" s="40"/>
      <c r="L10" s="40"/>
      <c r="M10" s="40"/>
      <c r="N10" s="40"/>
      <c r="O10" s="40"/>
      <c r="P10" s="26">
        <v>37176</v>
      </c>
      <c r="Q10" s="27"/>
      <c r="R10" s="27"/>
      <c r="S10" s="27"/>
      <c r="T10" s="27"/>
    </row>
    <row r="11" spans="1:20" ht="40.200000000000003" x14ac:dyDescent="0.3">
      <c r="A11" s="25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>
        <v>2.5974400000000002</v>
      </c>
      <c r="O11" s="40"/>
      <c r="P11" s="26">
        <v>2.5974400000000002</v>
      </c>
      <c r="Q11" s="27"/>
      <c r="R11" s="27"/>
      <c r="S11" s="27"/>
      <c r="T11" s="27"/>
    </row>
    <row r="12" spans="1:20" ht="93" x14ac:dyDescent="0.3">
      <c r="A12" s="25" t="s">
        <v>39</v>
      </c>
      <c r="B12" s="40"/>
      <c r="C12" s="40"/>
      <c r="D12" s="40">
        <v>919.2</v>
      </c>
      <c r="E12" s="40">
        <v>370.45</v>
      </c>
      <c r="F12" s="40">
        <v>126.85</v>
      </c>
      <c r="G12" s="40">
        <v>588.15</v>
      </c>
      <c r="H12" s="40">
        <v>168.65</v>
      </c>
      <c r="I12" s="40">
        <v>30.05</v>
      </c>
      <c r="J12" s="40">
        <v>1087.4000000000001</v>
      </c>
      <c r="K12" s="40">
        <v>177.5</v>
      </c>
      <c r="L12" s="40">
        <v>282.64999999999998</v>
      </c>
      <c r="M12" s="40">
        <v>274.85000000000002</v>
      </c>
      <c r="N12" s="40">
        <v>356.05</v>
      </c>
      <c r="O12" s="40">
        <v>107.25</v>
      </c>
      <c r="P12" s="26">
        <v>4489.05</v>
      </c>
      <c r="Q12" s="27"/>
      <c r="R12" s="27"/>
      <c r="S12" s="27"/>
      <c r="T12" s="27"/>
    </row>
    <row r="13" spans="1:20" x14ac:dyDescent="0.3">
      <c r="A13" s="33" t="s">
        <v>40</v>
      </c>
      <c r="B13" s="41">
        <v>48461.873420000004</v>
      </c>
      <c r="C13" s="41">
        <v>1772.8</v>
      </c>
      <c r="D13" s="41">
        <v>919.2</v>
      </c>
      <c r="E13" s="41">
        <v>370.45</v>
      </c>
      <c r="F13" s="41">
        <v>126.85</v>
      </c>
      <c r="G13" s="41">
        <v>588.15</v>
      </c>
      <c r="H13" s="41">
        <v>168.65</v>
      </c>
      <c r="I13" s="41">
        <v>645.42619999999999</v>
      </c>
      <c r="J13" s="41">
        <v>43684.397400000002</v>
      </c>
      <c r="K13" s="41">
        <v>177.5</v>
      </c>
      <c r="L13" s="41">
        <v>282.64999999999998</v>
      </c>
      <c r="M13" s="41">
        <v>274.85000000000002</v>
      </c>
      <c r="N13" s="41">
        <v>8358.6474400000006</v>
      </c>
      <c r="O13" s="41">
        <v>107.25</v>
      </c>
      <c r="P13" s="26">
        <v>105938.69446</v>
      </c>
      <c r="Q13" s="34"/>
      <c r="R13" s="34"/>
      <c r="S13" s="34"/>
      <c r="T13" s="34"/>
    </row>
    <row r="15" spans="1:20" x14ac:dyDescent="0.3">
      <c r="A15" s="37" t="s">
        <v>30</v>
      </c>
      <c r="B15" s="36">
        <f>P13+Учреждения!B57</f>
        <v>1222234.2518499999</v>
      </c>
    </row>
    <row r="16" spans="1:20" ht="32.25" customHeight="1" x14ac:dyDescent="0.3">
      <c r="A16" s="37" t="str">
        <f>CONCATENATE("Остатки бюджетных средств на ",C2,"г.")</f>
        <v>Остатки бюджетных средств на 13.02.2015г.</v>
      </c>
      <c r="B16" s="36">
        <v>920965.2</v>
      </c>
    </row>
  </sheetData>
  <pageMargins left="0.23622047244094491" right="0.17" top="0.17" bottom="0.17" header="0.17" footer="0.17"/>
  <pageSetup paperSize="9" scale="61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2015-02-15T23:28:09Z</dcterms:modified>
</cp:coreProperties>
</file>