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8" windowWidth="14808" windowHeight="7956"/>
  </bookViews>
  <sheets>
    <sheet name="Учреждения" sheetId="1" r:id="rId1"/>
    <sheet name="Муниципальные районы" sheetId="2" r:id="rId2"/>
  </sheets>
  <definedNames>
    <definedName name="EndData">Учреждения!$F$5</definedName>
    <definedName name="EndData1">Учреждения!$F$2</definedName>
    <definedName name="EndData2">'Муниципальные районы'!$A$1</definedName>
    <definedName name="StartData">Учреждения!$F$4</definedName>
    <definedName name="StartData1">Учреждения!$F$1</definedName>
    <definedName name="_xlnm.Print_Titles" localSheetId="1">'Муниципальные районы'!$1:$3</definedName>
    <definedName name="_xlnm.Print_Titles" localSheetId="0">Учреждения!$23:$24</definedName>
    <definedName name="_xlnm.Print_Area" localSheetId="1">'Муниципальные районы'!$A$1:$P$14</definedName>
    <definedName name="_xlnm.Print_Area" localSheetId="0">Учреждения!$A$1:$E$58</definedName>
  </definedNames>
  <calcPr calcId="145621" refMode="R1C1"/>
</workbook>
</file>

<file path=xl/calcChain.xml><?xml version="1.0" encoding="utf-8"?>
<calcChain xmlns="http://schemas.openxmlformats.org/spreadsheetml/2006/main">
  <c r="A5" i="1" l="1"/>
  <c r="E8" i="1" l="1"/>
  <c r="E21" i="1"/>
  <c r="B12" i="2" l="1"/>
  <c r="E9" i="1"/>
  <c r="E13" i="1"/>
  <c r="E10" i="1"/>
  <c r="E15" i="1"/>
  <c r="E12" i="1"/>
  <c r="E20" i="1"/>
  <c r="A2" i="2" l="1"/>
  <c r="B2" i="2" s="1"/>
  <c r="C2" i="2" s="1"/>
  <c r="A13" i="2" s="1"/>
  <c r="H1" i="1" l="1"/>
  <c r="H2" i="1"/>
  <c r="G1" i="1"/>
  <c r="G2" i="1"/>
  <c r="A2" i="1" l="1"/>
</calcChain>
</file>

<file path=xl/sharedStrings.xml><?xml version="1.0" encoding="utf-8"?>
<sst xmlns="http://schemas.openxmlformats.org/spreadsheetml/2006/main" count="84" uniqueCount="83">
  <si>
    <t xml:space="preserve"> Справка о доходах и расходах краевого бюджета</t>
  </si>
  <si>
    <t>тыс.рублей</t>
  </si>
  <si>
    <t>Доходы</t>
  </si>
  <si>
    <t>Собственные доходы</t>
  </si>
  <si>
    <t>Финансовая помощь из федерального бюджета - всего, в том числе:</t>
  </si>
  <si>
    <t>Всего доходов</t>
  </si>
  <si>
    <t>Всего</t>
  </si>
  <si>
    <t xml:space="preserve">в том числе: </t>
  </si>
  <si>
    <t>Оплата труда</t>
  </si>
  <si>
    <t>Начисления на выплаты по оплате труда</t>
  </si>
  <si>
    <t>Меры социальной поддержки отдельных категорий граждан</t>
  </si>
  <si>
    <t>Итого</t>
  </si>
  <si>
    <t>тыс. рублей</t>
  </si>
  <si>
    <t xml:space="preserve">Дотации, субвенции, субсидии и иные межбюджетные трансферты бюджетам муниципальных районов (городских округов) </t>
  </si>
  <si>
    <t>Расходы бюджетополучателей, финансируемые из краевого бюджета</t>
  </si>
  <si>
    <t>Наименование направления  целевой статьи</t>
  </si>
  <si>
    <t>Петропавловск-Камчатский городской округ</t>
  </si>
  <si>
    <t>Елизовский муниципальный район</t>
  </si>
  <si>
    <t>Усть-Камчатский муниципальный район</t>
  </si>
  <si>
    <t>Усть-Большерецкий муниципальный район</t>
  </si>
  <si>
    <t>Соболевский муниципальный район</t>
  </si>
  <si>
    <t>Мильковский муниципальный район</t>
  </si>
  <si>
    <t>Быстринский муниципальный район</t>
  </si>
  <si>
    <t>Алеутский муниципальный район</t>
  </si>
  <si>
    <t>Вилючинский городской округ</t>
  </si>
  <si>
    <t>Городской округ "поселок Палана"</t>
  </si>
  <si>
    <t>Олюторский муниципальный район</t>
  </si>
  <si>
    <t>Карагинский  муниципальный  район</t>
  </si>
  <si>
    <t>Тигильский  муниципальный  район</t>
  </si>
  <si>
    <t>Пенжинский  муниципальный  район</t>
  </si>
  <si>
    <t>Субсидии местным бюджетам на реализацию основных мероприятий соответствующей подпрограммы соответствующей государственной программы Камчатского края (за исключением инвестиционных мероприятий и субсидий, которым присвоены отдельные коды)</t>
  </si>
  <si>
    <t>Субвенции на выполнение государственных полномочий по опеке и попечительству в Камчатском крае в части расходов на содержание специалистов, осуществляющих деятельность по опеке и попечительству</t>
  </si>
  <si>
    <t>Субвенции на выполнение государственных полномочий по опеке и попечительству в Камчатском крае в части социальной поддержки детей-сирот и детей, оставшихся без попечения родителей, переданных под опеку или попечительство (за исключением детей-сирот и детей, оставшихся без попечения родителей, переданных под опеку или попечительство, обучающихся в федеральных образовательных организациях), на предоставление дополнительной меры социальной поддержки по содержанию отдельных лиц из числа детей-сирот и детей, оставшихся без попечения родителей, обучающихся в общеобразовательных организациях и ранее находившихся под попечительством, попечителям которых выплачивались денежные средства на их содержание, на выплату ежемесячного вознаграждения приемным родителям, на организацию подготовки лиц, желающих принять на воспитание в свою семью ребенка, оставшегося без попечения родителей</t>
  </si>
  <si>
    <t>Субвенции на осуществление государственных полномочий Камчатского края по присвоению спортивных разрядов</t>
  </si>
  <si>
    <t>Иные межбюджетные трансферты на поддержку экономического и социального развития коренных малочисленных народов Севера, Сибири и Дальнего Востока Российской Федерации</t>
  </si>
  <si>
    <t>Иные межбюджетные трансферты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 на территории Камчатского края</t>
  </si>
  <si>
    <t>Всего:</t>
  </si>
  <si>
    <t>26.02.2015</t>
  </si>
  <si>
    <t>Законодательное Собрание Камчатского края</t>
  </si>
  <si>
    <t>Контрольно-счетная палата Камчатского края</t>
  </si>
  <si>
    <t>Аппарат Губернатора и Правительства Камчатского края</t>
  </si>
  <si>
    <t>Министерство сельского хозяйства, пищевой и перерабатывающей промышленности Камчатского края</t>
  </si>
  <si>
    <t>Министерство природных ресурсов и экологии Камчатского края</t>
  </si>
  <si>
    <t>Министерство рыбного хозяйства Камчатского края</t>
  </si>
  <si>
    <t>Министерство жилищно-коммунального хозяйства и энергетики Камчатского края</t>
  </si>
  <si>
    <t>Министерство строительства Камчатского края</t>
  </si>
  <si>
    <t>Министерство образования и науки Камчатского края</t>
  </si>
  <si>
    <t>Министерство здравоохранения Камчатского края</t>
  </si>
  <si>
    <t>Министерство социального развития и труда Камчатского края</t>
  </si>
  <si>
    <t>Министерство культуры Камчатского края</t>
  </si>
  <si>
    <t>Министерство специальных программ и по делам казачества Камчатского края</t>
  </si>
  <si>
    <t>Агентство по информатизации и связи Камчатского края</t>
  </si>
  <si>
    <t>Министерство имущественных и земельных отношений Камчатского края</t>
  </si>
  <si>
    <t>Агентство записи актов гражданского состояния Камчатского края</t>
  </si>
  <si>
    <t>Агентство по делам архивов Камчатского края</t>
  </si>
  <si>
    <t>Агентство по занятости населения и миграционной политике Камчатского края</t>
  </si>
  <si>
    <t>Министерство транспорта и дорожного строительства Камчатского края</t>
  </si>
  <si>
    <t>Региональная служба по тарифам и ценам Камчатского края</t>
  </si>
  <si>
    <t>Инспекция государственного технического надзора Камчатского края</t>
  </si>
  <si>
    <t>Инспекция государственного строительного надзора Камчатского края</t>
  </si>
  <si>
    <t>Избирательная комиссия Камчатского края</t>
  </si>
  <si>
    <t>Министерство экономического развития, предпринимательства и торговли Камчатского края</t>
  </si>
  <si>
    <t>Петропавловск-Камчатская городская территориальная избирательная комиссия</t>
  </si>
  <si>
    <t>Палата Уполномоченных в Камчатском крае</t>
  </si>
  <si>
    <t>Агентство по внутренней политике Камчатского края</t>
  </si>
  <si>
    <t>Министерство спорта и молодежной политики Камчатского края</t>
  </si>
  <si>
    <t>Агентство лесного хозяйства и охраны животного мира Камчатского края</t>
  </si>
  <si>
    <t>Агентство по туризму и внешним связям Камчатского края</t>
  </si>
  <si>
    <t>Министерство территориального развития Камчатского края</t>
  </si>
  <si>
    <t>ИТОГО</t>
  </si>
  <si>
    <t>20.02.2015</t>
  </si>
  <si>
    <t>Единая субвенция бюджетам субъектов Российской Федерации</t>
  </si>
  <si>
    <t>Субвенции бюджетам субъектов Российской Федерации на выплату единовременного пособия при всех формах устройства детей, лишенных родительского попечения, в семью</t>
  </si>
  <si>
    <t>Субвенции бюджетам субъектов Российской Федерации на оплату жилищно-коммунальных услуг отдельным категориям граждан</t>
  </si>
  <si>
    <t>Субвенции бюджетам субъектов Российской Федерации на осуществление отдельных полномочий в области лесных отношений</t>
  </si>
  <si>
    <t>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</si>
  <si>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Субсидии бюджетам субъектов Российской Федерации на возмещение части затрат по наращиванию поголовья северных оленей, маралов и мясных табунных лошадей</t>
  </si>
  <si>
    <t xml:space="preserve"> Возврат остатков субсидий, субвенций и иных межбюджетных трансфертов, имеющих целевое назначение, прошлых лет из бюджетов субъектов Российской Федерации</t>
  </si>
  <si>
    <t xml:space="preserve"> Дотации бюджетам субъектов Российской Федерации на выравнивание бюджетной обеспеченности</t>
  </si>
  <si>
    <t>Субвенции бюджетам субъектов Российской Федерации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</si>
  <si>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</t>
  </si>
  <si>
    <t>Межбюджетные трансферты, передаваемые бюджетам субъектов Российской Федерации на финансовое обеспечение дорожной деятельности</t>
  </si>
  <si>
    <t>Всего расходов: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</si>
</sst>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20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</font>
    <font>
      <sz val="10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name val="Times New Roman"/>
      <family val="1"/>
    </font>
    <font>
      <sz val="12"/>
      <color theme="1"/>
      <name val="Times New Roman"/>
      <family val="1"/>
    </font>
    <font>
      <b/>
      <sz val="12"/>
      <name val="Times New Roman"/>
      <family val="1"/>
    </font>
    <font>
      <sz val="11"/>
      <color theme="0" tint="-0.34998626667073579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0"/>
      <name val="Times New Roman"/>
      <family val="1"/>
    </font>
    <font>
      <sz val="11"/>
      <color theme="0"/>
      <name val="Calibri"/>
      <family val="2"/>
      <scheme val="minor"/>
    </font>
    <font>
      <b/>
      <sz val="9"/>
      <color theme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/>
    <xf numFmtId="0" fontId="3" fillId="0" borderId="0" xfId="0" applyFont="1"/>
    <xf numFmtId="0" fontId="3" fillId="0" borderId="0" xfId="0" applyFont="1" applyBorder="1"/>
    <xf numFmtId="0" fontId="4" fillId="0" borderId="0" xfId="0" applyFont="1" applyBorder="1" applyAlignment="1">
      <alignment horizontal="right"/>
    </xf>
    <xf numFmtId="164" fontId="5" fillId="2" borderId="4" xfId="0" applyNumberFormat="1" applyFont="1" applyFill="1" applyBorder="1" applyAlignment="1"/>
    <xf numFmtId="164" fontId="3" fillId="0" borderId="4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Border="1" applyAlignment="1">
      <alignment wrapText="1"/>
    </xf>
    <xf numFmtId="164" fontId="3" fillId="0" borderId="0" xfId="0" applyNumberFormat="1" applyFont="1" applyFill="1" applyBorder="1" applyAlignment="1">
      <alignment horizontal="right" wrapText="1"/>
    </xf>
    <xf numFmtId="164" fontId="2" fillId="0" borderId="4" xfId="0" applyNumberFormat="1" applyFont="1" applyFill="1" applyBorder="1" applyAlignment="1">
      <alignment horizontal="right" wrapText="1"/>
    </xf>
    <xf numFmtId="164" fontId="3" fillId="0" borderId="4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wrapText="1"/>
    </xf>
    <xf numFmtId="0" fontId="3" fillId="0" borderId="0" xfId="0" applyFont="1" applyFill="1" applyBorder="1"/>
    <xf numFmtId="0" fontId="3" fillId="0" borderId="4" xfId="0" applyFont="1" applyFill="1" applyBorder="1" applyAlignment="1">
      <alignment horizontal="center" vertical="top" wrapText="1"/>
    </xf>
    <xf numFmtId="164" fontId="3" fillId="0" borderId="4" xfId="0" applyNumberFormat="1" applyFont="1" applyBorder="1" applyAlignment="1">
      <alignment horizontal="right" vertical="center" wrapText="1"/>
    </xf>
    <xf numFmtId="164" fontId="2" fillId="0" borderId="4" xfId="0" applyNumberFormat="1" applyFont="1" applyBorder="1" applyAlignment="1">
      <alignment horizontal="right" vertical="center" wrapText="1"/>
    </xf>
    <xf numFmtId="49" fontId="3" fillId="0" borderId="4" xfId="0" applyNumberFormat="1" applyFont="1" applyBorder="1" applyAlignment="1">
      <alignment horizontal="left" vertical="center" wrapText="1"/>
    </xf>
    <xf numFmtId="14" fontId="0" fillId="0" borderId="0" xfId="0" applyNumberFormat="1"/>
    <xf numFmtId="49" fontId="2" fillId="0" borderId="4" xfId="0" applyNumberFormat="1" applyFont="1" applyBorder="1" applyAlignment="1">
      <alignment horizontal="left" vertical="center" wrapText="1"/>
    </xf>
    <xf numFmtId="164" fontId="7" fillId="2" borderId="4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left" wrapText="1"/>
    </xf>
    <xf numFmtId="164" fontId="7" fillId="2" borderId="4" xfId="0" applyNumberFormat="1" applyFont="1" applyFill="1" applyBorder="1" applyAlignment="1">
      <alignment horizontal="right" vertical="center" wrapText="1"/>
    </xf>
    <xf numFmtId="0" fontId="8" fillId="0" borderId="0" xfId="0" applyFont="1"/>
    <xf numFmtId="0" fontId="9" fillId="0" borderId="0" xfId="0" applyFont="1"/>
    <xf numFmtId="0" fontId="11" fillId="0" borderId="0" xfId="0" applyFont="1"/>
    <xf numFmtId="0" fontId="12" fillId="2" borderId="0" xfId="0" applyFont="1" applyFill="1" applyBorder="1" applyAlignment="1"/>
    <xf numFmtId="0" fontId="13" fillId="0" borderId="0" xfId="0" applyNumberFormat="1" applyFont="1"/>
    <xf numFmtId="0" fontId="13" fillId="0" borderId="0" xfId="0" applyFont="1"/>
    <xf numFmtId="49" fontId="5" fillId="2" borderId="4" xfId="0" applyNumberFormat="1" applyFont="1" applyFill="1" applyBorder="1" applyAlignment="1">
      <alignment horizontal="left" wrapText="1"/>
    </xf>
    <xf numFmtId="0" fontId="14" fillId="0" borderId="0" xfId="0" applyFont="1"/>
    <xf numFmtId="0" fontId="15" fillId="0" borderId="4" xfId="0" applyFont="1" applyBorder="1" applyAlignment="1">
      <alignment horizontal="center" vertical="center" wrapText="1"/>
    </xf>
    <xf numFmtId="164" fontId="16" fillId="0" borderId="4" xfId="0" applyNumberFormat="1" applyFont="1" applyBorder="1"/>
    <xf numFmtId="0" fontId="16" fillId="0" borderId="4" xfId="0" applyFont="1" applyBorder="1" applyAlignment="1">
      <alignment wrapText="1"/>
    </xf>
    <xf numFmtId="0" fontId="18" fillId="0" borderId="0" xfId="0" applyFont="1"/>
    <xf numFmtId="164" fontId="10" fillId="2" borderId="4" xfId="0" applyNumberFormat="1" applyFont="1" applyFill="1" applyBorder="1" applyAlignment="1">
      <alignment vertical="center" wrapText="1"/>
    </xf>
    <xf numFmtId="164" fontId="3" fillId="2" borderId="4" xfId="0" applyNumberFormat="1" applyFont="1" applyFill="1" applyBorder="1" applyAlignment="1">
      <alignment horizontal="right" wrapText="1"/>
    </xf>
    <xf numFmtId="164" fontId="2" fillId="2" borderId="4" xfId="0" applyNumberFormat="1" applyFont="1" applyFill="1" applyBorder="1" applyAlignment="1">
      <alignment horizontal="right" wrapText="1"/>
    </xf>
    <xf numFmtId="164" fontId="10" fillId="2" borderId="4" xfId="0" applyNumberFormat="1" applyFont="1" applyFill="1" applyBorder="1" applyAlignment="1">
      <alignment horizontal="center" vertical="center" wrapText="1"/>
    </xf>
    <xf numFmtId="14" fontId="17" fillId="0" borderId="0" xfId="0" applyNumberFormat="1" applyFont="1"/>
    <xf numFmtId="0" fontId="19" fillId="2" borderId="0" xfId="0" applyFont="1" applyFill="1" applyBorder="1" applyAlignment="1"/>
    <xf numFmtId="0" fontId="3" fillId="0" borderId="1" xfId="0" applyFont="1" applyBorder="1" applyAlignment="1">
      <alignment horizontal="left"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0" xfId="0" applyFont="1" applyAlignment="1">
      <alignment horizontal="center" wrapText="1"/>
    </xf>
    <xf numFmtId="0" fontId="2" fillId="0" borderId="1" xfId="0" applyNumberFormat="1" applyFont="1" applyFill="1" applyBorder="1" applyAlignment="1">
      <alignment horizontal="left" wrapText="1"/>
    </xf>
    <xf numFmtId="0" fontId="2" fillId="0" borderId="2" xfId="0" applyNumberFormat="1" applyFont="1" applyFill="1" applyBorder="1" applyAlignment="1">
      <alignment horizontal="left" wrapText="1"/>
    </xf>
    <xf numFmtId="0" fontId="2" fillId="0" borderId="3" xfId="0" applyNumberFormat="1" applyFont="1" applyFill="1" applyBorder="1" applyAlignment="1">
      <alignment horizontal="left" wrapText="1"/>
    </xf>
    <xf numFmtId="164" fontId="2" fillId="0" borderId="4" xfId="0" applyNumberFormat="1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horizontal="center" vertical="center"/>
    </xf>
    <xf numFmtId="165" fontId="2" fillId="0" borderId="4" xfId="0" applyNumberFormat="1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4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tabSelected="1" view="pageBreakPreview" zoomScaleNormal="100" zoomScaleSheetLayoutView="100" workbookViewId="0">
      <selection activeCell="A11" sqref="A11:D11"/>
    </sheetView>
  </sheetViews>
  <sheetFormatPr defaultRowHeight="14.4" x14ac:dyDescent="0.3"/>
  <cols>
    <col min="1" max="1" width="69.33203125" customWidth="1"/>
    <col min="2" max="2" width="13.88671875" customWidth="1"/>
    <col min="3" max="3" width="14.44140625" customWidth="1"/>
    <col min="4" max="4" width="18.44140625" customWidth="1"/>
    <col min="5" max="5" width="12.44140625" customWidth="1"/>
    <col min="6" max="6" width="12.5546875" customWidth="1"/>
    <col min="7" max="7" width="16" bestFit="1" customWidth="1"/>
    <col min="9" max="9" width="10.109375" bestFit="1" customWidth="1"/>
  </cols>
  <sheetData>
    <row r="1" spans="1:9" ht="15.6" x14ac:dyDescent="0.3">
      <c r="A1" s="48" t="s">
        <v>0</v>
      </c>
      <c r="B1" s="48"/>
      <c r="C1" s="48"/>
      <c r="D1" s="48"/>
      <c r="E1" s="48"/>
      <c r="F1" s="31" t="s">
        <v>70</v>
      </c>
      <c r="G1" s="32" t="str">
        <f>TEXT(F1,"[$-FC19]ДД ММММ")</f>
        <v>20 февраля</v>
      </c>
      <c r="H1" s="32" t="str">
        <f>TEXT(F1,"[$-FC19]ДД.ММ.ГГГ \г")</f>
        <v>20.02.2015 г</v>
      </c>
    </row>
    <row r="2" spans="1:9" ht="15.6" x14ac:dyDescent="0.3">
      <c r="A2" s="48" t="str">
        <f>CONCATENATE("с ",G1," по ",G2,"ода")</f>
        <v>с 20 февраля по 26 февраля 2015 года</v>
      </c>
      <c r="B2" s="48"/>
      <c r="C2" s="48"/>
      <c r="D2" s="48"/>
      <c r="E2" s="48"/>
      <c r="F2" s="31" t="s">
        <v>37</v>
      </c>
      <c r="G2" s="32" t="str">
        <f>TEXT(F2,"[$-FC19]ДД ММММ ГГГ \г")</f>
        <v>26 февраля 2015 г</v>
      </c>
      <c r="H2" s="32" t="str">
        <f>TEXT(F2,"[$-FC19]ДД.ММ.ГГГ \г")</f>
        <v>26.02.2015 г</v>
      </c>
      <c r="I2" s="22"/>
    </row>
    <row r="3" spans="1:9" ht="4.8" customHeight="1" x14ac:dyDescent="0.3">
      <c r="A3" s="1"/>
      <c r="B3" s="2"/>
      <c r="C3" s="2"/>
      <c r="D3" s="2"/>
      <c r="E3" s="3"/>
    </row>
    <row r="4" spans="1:9" x14ac:dyDescent="0.3">
      <c r="A4" s="4"/>
      <c r="B4" s="5"/>
      <c r="C4" s="5"/>
      <c r="D4" s="6"/>
      <c r="E4" s="7" t="s">
        <v>1</v>
      </c>
    </row>
    <row r="5" spans="1:9" x14ac:dyDescent="0.3">
      <c r="A5" s="49" t="str">
        <f>CONCATENATE("Остатки бюджетных средств на ",H1,".")</f>
        <v>Остатки бюджетных средств на 20.02.2015 г.</v>
      </c>
      <c r="B5" s="50"/>
      <c r="C5" s="50"/>
      <c r="D5" s="51"/>
      <c r="E5" s="8">
        <v>732318.4</v>
      </c>
      <c r="F5" s="22"/>
    </row>
    <row r="6" spans="1:9" x14ac:dyDescent="0.3">
      <c r="A6" s="10"/>
      <c r="B6" s="11"/>
      <c r="C6" s="11"/>
      <c r="D6" s="11"/>
      <c r="E6" s="12"/>
    </row>
    <row r="7" spans="1:9" x14ac:dyDescent="0.3">
      <c r="A7" s="58" t="s">
        <v>2</v>
      </c>
      <c r="B7" s="59"/>
      <c r="C7" s="59"/>
      <c r="D7" s="59"/>
      <c r="E7" s="13"/>
    </row>
    <row r="8" spans="1:9" x14ac:dyDescent="0.3">
      <c r="A8" s="53" t="s">
        <v>3</v>
      </c>
      <c r="B8" s="59"/>
      <c r="C8" s="59"/>
      <c r="D8" s="59"/>
      <c r="E8" s="9">
        <f>E21-E9</f>
        <v>296381.8730299999</v>
      </c>
    </row>
    <row r="9" spans="1:9" x14ac:dyDescent="0.3">
      <c r="A9" s="60" t="s">
        <v>4</v>
      </c>
      <c r="B9" s="59"/>
      <c r="C9" s="59"/>
      <c r="D9" s="59"/>
      <c r="E9" s="14">
        <f>SUM(E10:E20)</f>
        <v>2925884.52</v>
      </c>
    </row>
    <row r="10" spans="1:9" x14ac:dyDescent="0.3">
      <c r="A10" s="60" t="s">
        <v>71</v>
      </c>
      <c r="B10" s="59"/>
      <c r="C10" s="59"/>
      <c r="D10" s="59"/>
      <c r="E10" s="14">
        <f>244.5+7.3+1317.1</f>
        <v>1568.8999999999999</v>
      </c>
    </row>
    <row r="11" spans="1:9" ht="33" customHeight="1" x14ac:dyDescent="0.3">
      <c r="A11" s="60" t="s">
        <v>72</v>
      </c>
      <c r="B11" s="59"/>
      <c r="C11" s="59"/>
      <c r="D11" s="59"/>
      <c r="E11" s="14">
        <v>7.3</v>
      </c>
    </row>
    <row r="12" spans="1:9" ht="15" customHeight="1" x14ac:dyDescent="0.3">
      <c r="A12" s="45" t="s">
        <v>73</v>
      </c>
      <c r="B12" s="46"/>
      <c r="C12" s="46"/>
      <c r="D12" s="47"/>
      <c r="E12" s="14">
        <f>19.1+30.6</f>
        <v>49.7</v>
      </c>
    </row>
    <row r="13" spans="1:9" ht="18" customHeight="1" x14ac:dyDescent="0.3">
      <c r="A13" s="45" t="s">
        <v>74</v>
      </c>
      <c r="B13" s="46"/>
      <c r="C13" s="46"/>
      <c r="D13" s="47"/>
      <c r="E13" s="14">
        <f>155.95+191.8+12.2+372.3</f>
        <v>732.25</v>
      </c>
    </row>
    <row r="14" spans="1:9" ht="34.200000000000003" customHeight="1" x14ac:dyDescent="0.3">
      <c r="A14" s="45" t="s">
        <v>75</v>
      </c>
      <c r="B14" s="46"/>
      <c r="C14" s="46"/>
      <c r="D14" s="47"/>
      <c r="E14" s="14">
        <v>7.0000000000000007E-2</v>
      </c>
    </row>
    <row r="15" spans="1:9" ht="30" customHeight="1" x14ac:dyDescent="0.3">
      <c r="A15" s="45" t="s">
        <v>76</v>
      </c>
      <c r="B15" s="46"/>
      <c r="C15" s="46"/>
      <c r="D15" s="47"/>
      <c r="E15" s="14">
        <f>9231.2+2658.2</f>
        <v>11889.400000000001</v>
      </c>
    </row>
    <row r="16" spans="1:9" ht="19.2" customHeight="1" x14ac:dyDescent="0.3">
      <c r="A16" s="45" t="s">
        <v>78</v>
      </c>
      <c r="B16" s="46"/>
      <c r="C16" s="46"/>
      <c r="D16" s="47"/>
      <c r="E16" s="14">
        <v>2848729</v>
      </c>
    </row>
    <row r="17" spans="1:5" ht="44.4" customHeight="1" x14ac:dyDescent="0.3">
      <c r="A17" s="45" t="s">
        <v>79</v>
      </c>
      <c r="B17" s="46"/>
      <c r="C17" s="46"/>
      <c r="D17" s="47"/>
      <c r="E17" s="14">
        <v>4</v>
      </c>
    </row>
    <row r="18" spans="1:5" ht="29.4" customHeight="1" x14ac:dyDescent="0.3">
      <c r="A18" s="45" t="s">
        <v>80</v>
      </c>
      <c r="B18" s="46"/>
      <c r="C18" s="46"/>
      <c r="D18" s="47"/>
      <c r="E18" s="14">
        <v>9700</v>
      </c>
    </row>
    <row r="19" spans="1:5" ht="29.4" customHeight="1" x14ac:dyDescent="0.3">
      <c r="A19" s="45" t="s">
        <v>81</v>
      </c>
      <c r="B19" s="46"/>
      <c r="C19" s="46"/>
      <c r="D19" s="47"/>
      <c r="E19" s="14">
        <v>49026.8</v>
      </c>
    </row>
    <row r="20" spans="1:5" ht="34.200000000000003" customHeight="1" x14ac:dyDescent="0.3">
      <c r="A20" s="45" t="s">
        <v>77</v>
      </c>
      <c r="B20" s="46"/>
      <c r="C20" s="46"/>
      <c r="D20" s="47"/>
      <c r="E20" s="14">
        <f>2335.4+687.5+1154.2</f>
        <v>4177.1000000000004</v>
      </c>
    </row>
    <row r="21" spans="1:5" x14ac:dyDescent="0.3">
      <c r="A21" s="52" t="s">
        <v>5</v>
      </c>
      <c r="B21" s="53"/>
      <c r="C21" s="53"/>
      <c r="D21" s="53"/>
      <c r="E21" s="13">
        <f>'Муниципальные районы'!B13-Учреждения!E5+'Муниципальные районы'!B12</f>
        <v>3222266.3930299999</v>
      </c>
    </row>
    <row r="22" spans="1:5" x14ac:dyDescent="0.3">
      <c r="A22" s="15"/>
      <c r="B22" s="16"/>
      <c r="C22" s="16"/>
      <c r="D22" s="6"/>
      <c r="E22" s="17"/>
    </row>
    <row r="23" spans="1:5" x14ac:dyDescent="0.3">
      <c r="A23" s="54" t="s">
        <v>14</v>
      </c>
      <c r="B23" s="56" t="s">
        <v>6</v>
      </c>
      <c r="C23" s="57" t="s">
        <v>7</v>
      </c>
      <c r="D23" s="57"/>
      <c r="E23" s="57"/>
    </row>
    <row r="24" spans="1:5" ht="82.8" x14ac:dyDescent="0.3">
      <c r="A24" s="55"/>
      <c r="B24" s="56"/>
      <c r="C24" s="18" t="s">
        <v>8</v>
      </c>
      <c r="D24" s="18" t="s">
        <v>9</v>
      </c>
      <c r="E24" s="18" t="s">
        <v>10</v>
      </c>
    </row>
    <row r="25" spans="1:5" x14ac:dyDescent="0.3">
      <c r="A25" s="21" t="s">
        <v>38</v>
      </c>
      <c r="B25" s="19">
        <v>1696.1696099999999</v>
      </c>
      <c r="C25" s="19">
        <v>945.44029999999998</v>
      </c>
      <c r="D25" s="19">
        <v>522.75343999999996</v>
      </c>
      <c r="E25" s="19"/>
    </row>
    <row r="26" spans="1:5" x14ac:dyDescent="0.3">
      <c r="A26" s="21" t="s">
        <v>39</v>
      </c>
      <c r="B26" s="19">
        <v>84.7898</v>
      </c>
      <c r="C26" s="19"/>
      <c r="D26" s="19"/>
      <c r="E26" s="19"/>
    </row>
    <row r="27" spans="1:5" x14ac:dyDescent="0.3">
      <c r="A27" s="21" t="s">
        <v>40</v>
      </c>
      <c r="B27" s="19">
        <v>3051.8994499999999</v>
      </c>
      <c r="C27" s="19">
        <v>1456.71579</v>
      </c>
      <c r="D27" s="19">
        <v>491.63695999999999</v>
      </c>
      <c r="E27" s="19"/>
    </row>
    <row r="28" spans="1:5" ht="27.6" x14ac:dyDescent="0.3">
      <c r="A28" s="21" t="s">
        <v>41</v>
      </c>
      <c r="B28" s="19">
        <v>62080.894999999997</v>
      </c>
      <c r="C28" s="19"/>
      <c r="D28" s="19"/>
      <c r="E28" s="19"/>
    </row>
    <row r="29" spans="1:5" x14ac:dyDescent="0.3">
      <c r="A29" s="21" t="s">
        <v>42</v>
      </c>
      <c r="B29" s="19">
        <v>11.140739999999999</v>
      </c>
      <c r="C29" s="19"/>
      <c r="D29" s="19"/>
      <c r="E29" s="19"/>
    </row>
    <row r="30" spans="1:5" x14ac:dyDescent="0.3">
      <c r="A30" s="21" t="s">
        <v>43</v>
      </c>
      <c r="B30" s="19">
        <v>3073.8784799999999</v>
      </c>
      <c r="C30" s="19"/>
      <c r="D30" s="19"/>
      <c r="E30" s="19"/>
    </row>
    <row r="31" spans="1:5" ht="27.6" x14ac:dyDescent="0.3">
      <c r="A31" s="21" t="s">
        <v>44</v>
      </c>
      <c r="B31" s="19">
        <v>190359.07691999999</v>
      </c>
      <c r="C31" s="19"/>
      <c r="D31" s="19"/>
      <c r="E31" s="19"/>
    </row>
    <row r="32" spans="1:5" x14ac:dyDescent="0.3">
      <c r="A32" s="21" t="s">
        <v>45</v>
      </c>
      <c r="B32" s="19">
        <v>686.04097999999999</v>
      </c>
      <c r="C32" s="19"/>
      <c r="D32" s="19"/>
      <c r="E32" s="19"/>
    </row>
    <row r="33" spans="1:5" x14ac:dyDescent="0.3">
      <c r="A33" s="21" t="s">
        <v>46</v>
      </c>
      <c r="B33" s="19">
        <v>13318.8133</v>
      </c>
      <c r="C33" s="19">
        <v>10905.815640000001</v>
      </c>
      <c r="D33" s="19">
        <v>5025.2168799999999</v>
      </c>
      <c r="E33" s="19">
        <v>2.1246200000000002</v>
      </c>
    </row>
    <row r="34" spans="1:5" x14ac:dyDescent="0.3">
      <c r="A34" s="21" t="s">
        <v>47</v>
      </c>
      <c r="B34" s="19">
        <v>24316.197759999999</v>
      </c>
      <c r="C34" s="19">
        <v>6377.5038800000002</v>
      </c>
      <c r="D34" s="19">
        <v>828.10022000000004</v>
      </c>
      <c r="E34" s="19">
        <v>182.09819999999999</v>
      </c>
    </row>
    <row r="35" spans="1:5" x14ac:dyDescent="0.3">
      <c r="A35" s="21" t="s">
        <v>48</v>
      </c>
      <c r="B35" s="19">
        <v>6188.1791300000004</v>
      </c>
      <c r="C35" s="19"/>
      <c r="D35" s="19">
        <v>500</v>
      </c>
      <c r="E35" s="19">
        <v>-23.133859999999999</v>
      </c>
    </row>
    <row r="36" spans="1:5" x14ac:dyDescent="0.3">
      <c r="A36" s="21" t="s">
        <v>49</v>
      </c>
      <c r="B36" s="19">
        <v>30.46406</v>
      </c>
      <c r="C36" s="19"/>
      <c r="D36" s="19">
        <v>7.2622600000000004</v>
      </c>
      <c r="E36" s="19"/>
    </row>
    <row r="37" spans="1:5" ht="27.6" x14ac:dyDescent="0.3">
      <c r="A37" s="21" t="s">
        <v>50</v>
      </c>
      <c r="B37" s="19">
        <v>693.65719000000001</v>
      </c>
      <c r="C37" s="19"/>
      <c r="D37" s="19"/>
      <c r="E37" s="19"/>
    </row>
    <row r="38" spans="1:5" x14ac:dyDescent="0.3">
      <c r="A38" s="21" t="s">
        <v>51</v>
      </c>
      <c r="B38" s="19">
        <v>514</v>
      </c>
      <c r="C38" s="19"/>
      <c r="D38" s="19"/>
      <c r="E38" s="19"/>
    </row>
    <row r="39" spans="1:5" x14ac:dyDescent="0.3">
      <c r="A39" s="21" t="s">
        <v>52</v>
      </c>
      <c r="B39" s="19">
        <v>5946.29187</v>
      </c>
      <c r="C39" s="19">
        <v>2921.7333600000002</v>
      </c>
      <c r="D39" s="19">
        <v>1243.13645</v>
      </c>
      <c r="E39" s="19"/>
    </row>
    <row r="40" spans="1:5" x14ac:dyDescent="0.3">
      <c r="A40" s="21" t="s">
        <v>53</v>
      </c>
      <c r="B40" s="19">
        <v>2580.0274800000002</v>
      </c>
      <c r="C40" s="19">
        <v>1420.8006800000001</v>
      </c>
      <c r="D40" s="19">
        <v>781.77931000000001</v>
      </c>
      <c r="E40" s="19"/>
    </row>
    <row r="41" spans="1:5" x14ac:dyDescent="0.3">
      <c r="A41" s="21" t="s">
        <v>54</v>
      </c>
      <c r="B41" s="19">
        <v>1460.9613199999999</v>
      </c>
      <c r="C41" s="19">
        <v>855.81367999999998</v>
      </c>
      <c r="D41" s="19">
        <v>605.08864000000005</v>
      </c>
      <c r="E41" s="19"/>
    </row>
    <row r="42" spans="1:5" ht="27.6" x14ac:dyDescent="0.3">
      <c r="A42" s="21" t="s">
        <v>55</v>
      </c>
      <c r="B42" s="19">
        <v>4735.7313700000004</v>
      </c>
      <c r="C42" s="19">
        <v>-2232.6652399999998</v>
      </c>
      <c r="D42" s="19">
        <v>-165.35952</v>
      </c>
      <c r="E42" s="19">
        <v>8147.6411900000003</v>
      </c>
    </row>
    <row r="43" spans="1:5" x14ac:dyDescent="0.3">
      <c r="A43" s="21" t="s">
        <v>56</v>
      </c>
      <c r="B43" s="19">
        <v>0.47663</v>
      </c>
      <c r="C43" s="19"/>
      <c r="D43" s="19"/>
      <c r="E43" s="19"/>
    </row>
    <row r="44" spans="1:5" x14ac:dyDescent="0.3">
      <c r="A44" s="21" t="s">
        <v>57</v>
      </c>
      <c r="B44" s="19">
        <v>15.9633</v>
      </c>
      <c r="C44" s="19"/>
      <c r="D44" s="19"/>
      <c r="E44" s="19"/>
    </row>
    <row r="45" spans="1:5" x14ac:dyDescent="0.3">
      <c r="A45" s="21" t="s">
        <v>58</v>
      </c>
      <c r="B45" s="19">
        <v>700</v>
      </c>
      <c r="C45" s="19">
        <v>700</v>
      </c>
      <c r="D45" s="19"/>
      <c r="E45" s="19"/>
    </row>
    <row r="46" spans="1:5" x14ac:dyDescent="0.3">
      <c r="A46" s="21" t="s">
        <v>59</v>
      </c>
      <c r="B46" s="19">
        <v>727.56817000000001</v>
      </c>
      <c r="C46" s="19">
        <v>662.42179999999996</v>
      </c>
      <c r="D46" s="19">
        <v>53</v>
      </c>
      <c r="E46" s="19"/>
    </row>
    <row r="47" spans="1:5" x14ac:dyDescent="0.3">
      <c r="A47" s="21" t="s">
        <v>60</v>
      </c>
      <c r="B47" s="19">
        <v>3686.4222399999999</v>
      </c>
      <c r="C47" s="19">
        <v>2131.70415</v>
      </c>
      <c r="D47" s="19">
        <v>712.75519999999995</v>
      </c>
      <c r="E47" s="19"/>
    </row>
    <row r="48" spans="1:5" ht="27.6" x14ac:dyDescent="0.3">
      <c r="A48" s="21" t="s">
        <v>61</v>
      </c>
      <c r="B48" s="19">
        <v>365817.76857999997</v>
      </c>
      <c r="C48" s="19">
        <v>4630</v>
      </c>
      <c r="D48" s="19"/>
      <c r="E48" s="19"/>
    </row>
    <row r="49" spans="1:5" ht="27.6" x14ac:dyDescent="0.3">
      <c r="A49" s="21" t="s">
        <v>62</v>
      </c>
      <c r="B49" s="19">
        <v>351.37455999999997</v>
      </c>
      <c r="C49" s="19">
        <v>241.22463999999999</v>
      </c>
      <c r="D49" s="19">
        <v>73.002440000000007</v>
      </c>
      <c r="E49" s="19"/>
    </row>
    <row r="50" spans="1:5" x14ac:dyDescent="0.3">
      <c r="A50" s="21" t="s">
        <v>63</v>
      </c>
      <c r="B50" s="19">
        <v>1833.97426</v>
      </c>
      <c r="C50" s="19">
        <v>1159.1213399999999</v>
      </c>
      <c r="D50" s="19">
        <v>507.17487999999997</v>
      </c>
      <c r="E50" s="19"/>
    </row>
    <row r="51" spans="1:5" x14ac:dyDescent="0.3">
      <c r="A51" s="21" t="s">
        <v>64</v>
      </c>
      <c r="B51" s="19">
        <v>171.99529000000001</v>
      </c>
      <c r="C51" s="19"/>
      <c r="D51" s="19"/>
      <c r="E51" s="19"/>
    </row>
    <row r="52" spans="1:5" x14ac:dyDescent="0.3">
      <c r="A52" s="21" t="s">
        <v>65</v>
      </c>
      <c r="B52" s="19">
        <v>4943.5279600000003</v>
      </c>
      <c r="C52" s="19">
        <v>1730.6</v>
      </c>
      <c r="D52" s="19">
        <v>506.28528999999997</v>
      </c>
      <c r="E52" s="19"/>
    </row>
    <row r="53" spans="1:5" x14ac:dyDescent="0.3">
      <c r="A53" s="21" t="s">
        <v>66</v>
      </c>
      <c r="B53" s="19">
        <v>5424.3140400000002</v>
      </c>
      <c r="C53" s="19">
        <v>3664.4933099999998</v>
      </c>
      <c r="D53" s="19">
        <v>1606.99344</v>
      </c>
      <c r="E53" s="19">
        <v>25.7257</v>
      </c>
    </row>
    <row r="54" spans="1:5" x14ac:dyDescent="0.3">
      <c r="A54" s="21" t="s">
        <v>67</v>
      </c>
      <c r="B54" s="19">
        <v>998.42948000000001</v>
      </c>
      <c r="C54" s="19">
        <v>49.72</v>
      </c>
      <c r="D54" s="19"/>
      <c r="E54" s="19"/>
    </row>
    <row r="55" spans="1:5" x14ac:dyDescent="0.3">
      <c r="A55" s="21" t="s">
        <v>68</v>
      </c>
      <c r="B55" s="19">
        <v>11.917999999999999</v>
      </c>
      <c r="C55" s="19"/>
      <c r="D55" s="19"/>
      <c r="E55" s="19"/>
    </row>
    <row r="56" spans="1:5" x14ac:dyDescent="0.3">
      <c r="A56" s="23" t="s">
        <v>69</v>
      </c>
      <c r="B56" s="20">
        <v>705511.94697000005</v>
      </c>
      <c r="C56" s="20">
        <v>37620.443330000002</v>
      </c>
      <c r="D56" s="20">
        <v>13298.82589</v>
      </c>
      <c r="E56" s="20">
        <v>8334.4558500000003</v>
      </c>
    </row>
  </sheetData>
  <mergeCells count="21">
    <mergeCell ref="A1:E1"/>
    <mergeCell ref="A2:E2"/>
    <mergeCell ref="A5:D5"/>
    <mergeCell ref="A21:D21"/>
    <mergeCell ref="A23:A24"/>
    <mergeCell ref="B23:B24"/>
    <mergeCell ref="C23:E23"/>
    <mergeCell ref="A7:D7"/>
    <mergeCell ref="A8:D8"/>
    <mergeCell ref="A9:D9"/>
    <mergeCell ref="A10:D10"/>
    <mergeCell ref="A11:D11"/>
    <mergeCell ref="A12:D12"/>
    <mergeCell ref="A13:D13"/>
    <mergeCell ref="A14:D14"/>
    <mergeCell ref="A15:D15"/>
    <mergeCell ref="A16:D16"/>
    <mergeCell ref="A17:D17"/>
    <mergeCell ref="A20:D20"/>
    <mergeCell ref="A18:D18"/>
    <mergeCell ref="A19:D19"/>
  </mergeCells>
  <pageMargins left="0.70866141732283472" right="0.28999999999999998" top="0.24" bottom="0.33" header="0.17" footer="0.17"/>
  <pageSetup paperSize="9" scale="70" orientation="portrait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"/>
  <sheetViews>
    <sheetView view="pageBreakPreview" topLeftCell="A13" zoomScaleNormal="100" zoomScaleSheetLayoutView="100" workbookViewId="0">
      <selection activeCell="B9" sqref="B9"/>
    </sheetView>
  </sheetViews>
  <sheetFormatPr defaultRowHeight="14.4" x14ac:dyDescent="0.3"/>
  <cols>
    <col min="1" max="1" width="38.33203125" customWidth="1"/>
    <col min="2" max="2" width="13.109375" customWidth="1"/>
    <col min="3" max="3" width="10.5546875" customWidth="1"/>
    <col min="4" max="4" width="11.44140625" customWidth="1"/>
    <col min="5" max="5" width="13.109375" customWidth="1"/>
    <col min="6" max="6" width="12.109375" customWidth="1"/>
    <col min="7" max="7" width="12.5546875" customWidth="1"/>
    <col min="8" max="8" width="12.6640625" customWidth="1"/>
    <col min="9" max="9" width="10.88671875" customWidth="1"/>
    <col min="10" max="10" width="12.6640625" customWidth="1"/>
    <col min="11" max="11" width="11" customWidth="1"/>
    <col min="12" max="13" width="11.88671875" customWidth="1"/>
    <col min="14" max="14" width="11.109375" customWidth="1"/>
    <col min="15" max="15" width="11.5546875" customWidth="1"/>
  </cols>
  <sheetData>
    <row r="1" spans="1:20" s="29" customFormat="1" ht="15.6" x14ac:dyDescent="0.3">
      <c r="A1" s="43" t="s">
        <v>37</v>
      </c>
      <c r="C1" s="30" t="s">
        <v>13</v>
      </c>
    </row>
    <row r="2" spans="1:20" x14ac:dyDescent="0.3">
      <c r="A2" s="38" t="str">
        <f>TEXT(EndData2,"[$-FC19]ДД.ММ.ГГГ")</f>
        <v>26.02.2015</v>
      </c>
      <c r="B2" s="38">
        <f>A2+1</f>
        <v>42062</v>
      </c>
      <c r="C2" s="44" t="str">
        <f>TEXT(B2,"[$-FC19]ДД.ММ.ГГГ")</f>
        <v>27.02.2015</v>
      </c>
      <c r="P2" s="27" t="s">
        <v>12</v>
      </c>
    </row>
    <row r="3" spans="1:20" s="28" customFormat="1" ht="51.75" customHeight="1" x14ac:dyDescent="0.25">
      <c r="A3" s="35" t="s">
        <v>15</v>
      </c>
      <c r="B3" s="42" t="s">
        <v>16</v>
      </c>
      <c r="C3" s="39" t="s">
        <v>17</v>
      </c>
      <c r="D3" s="39" t="s">
        <v>18</v>
      </c>
      <c r="E3" s="39" t="s">
        <v>19</v>
      </c>
      <c r="F3" s="39" t="s">
        <v>20</v>
      </c>
      <c r="G3" s="39" t="s">
        <v>21</v>
      </c>
      <c r="H3" s="39" t="s">
        <v>22</v>
      </c>
      <c r="I3" s="39" t="s">
        <v>23</v>
      </c>
      <c r="J3" s="39" t="s">
        <v>24</v>
      </c>
      <c r="K3" s="39" t="s">
        <v>25</v>
      </c>
      <c r="L3" s="39" t="s">
        <v>26</v>
      </c>
      <c r="M3" s="39" t="s">
        <v>27</v>
      </c>
      <c r="N3" s="39" t="s">
        <v>28</v>
      </c>
      <c r="O3" s="39" t="s">
        <v>29</v>
      </c>
      <c r="P3" s="24" t="s">
        <v>11</v>
      </c>
    </row>
    <row r="4" spans="1:20" ht="93" x14ac:dyDescent="0.3">
      <c r="A4" s="25" t="s">
        <v>30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>
        <v>167.83099999999999</v>
      </c>
      <c r="N4" s="40"/>
      <c r="O4" s="40"/>
      <c r="P4" s="26">
        <v>167.83099999999999</v>
      </c>
      <c r="Q4" s="27"/>
      <c r="R4" s="27"/>
      <c r="S4" s="27"/>
      <c r="T4" s="27"/>
    </row>
    <row r="5" spans="1:20" ht="66.599999999999994" x14ac:dyDescent="0.3">
      <c r="A5" s="25" t="s">
        <v>31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>
        <v>31.6</v>
      </c>
      <c r="O5" s="40"/>
      <c r="P5" s="26">
        <v>31.6</v>
      </c>
      <c r="Q5" s="27"/>
      <c r="R5" s="27"/>
      <c r="S5" s="27"/>
      <c r="T5" s="27"/>
    </row>
    <row r="6" spans="1:20" ht="304.2" x14ac:dyDescent="0.3">
      <c r="A6" s="25" t="s">
        <v>32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>
        <v>181.20518000000001</v>
      </c>
      <c r="O6" s="40"/>
      <c r="P6" s="26">
        <v>181.20518000000001</v>
      </c>
      <c r="Q6" s="27"/>
      <c r="R6" s="27"/>
      <c r="S6" s="27"/>
      <c r="T6" s="27"/>
    </row>
    <row r="7" spans="1:20" ht="40.200000000000003" x14ac:dyDescent="0.3">
      <c r="A7" s="25" t="s">
        <v>33</v>
      </c>
      <c r="B7" s="40">
        <v>346.4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26">
        <v>346.4</v>
      </c>
      <c r="Q7" s="27"/>
      <c r="R7" s="27"/>
      <c r="S7" s="27"/>
      <c r="T7" s="27"/>
    </row>
    <row r="8" spans="1:20" ht="66.599999999999994" x14ac:dyDescent="0.3">
      <c r="A8" s="25" t="s">
        <v>34</v>
      </c>
      <c r="B8" s="40"/>
      <c r="C8" s="40">
        <v>42</v>
      </c>
      <c r="D8" s="40">
        <v>11</v>
      </c>
      <c r="E8" s="40"/>
      <c r="F8" s="40">
        <v>6</v>
      </c>
      <c r="G8" s="40">
        <v>94</v>
      </c>
      <c r="H8" s="40">
        <v>60</v>
      </c>
      <c r="I8" s="40">
        <v>17</v>
      </c>
      <c r="J8" s="40">
        <v>5</v>
      </c>
      <c r="K8" s="40">
        <v>76</v>
      </c>
      <c r="L8" s="40">
        <v>161</v>
      </c>
      <c r="M8" s="40"/>
      <c r="N8" s="40">
        <v>125</v>
      </c>
      <c r="O8" s="40">
        <v>93</v>
      </c>
      <c r="P8" s="26">
        <v>690</v>
      </c>
      <c r="Q8" s="27"/>
      <c r="R8" s="27"/>
      <c r="S8" s="27"/>
      <c r="T8" s="27"/>
    </row>
    <row r="9" spans="1:20" ht="93" x14ac:dyDescent="0.3">
      <c r="A9" s="25" t="s">
        <v>35</v>
      </c>
      <c r="B9" s="40">
        <v>-619.04012</v>
      </c>
      <c r="C9" s="40">
        <v>-1408.65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26">
        <v>-2027.69012</v>
      </c>
      <c r="Q9" s="27"/>
      <c r="R9" s="27"/>
      <c r="S9" s="27"/>
      <c r="T9" s="27"/>
    </row>
    <row r="10" spans="1:20" x14ac:dyDescent="0.3">
      <c r="A10" s="33" t="s">
        <v>36</v>
      </c>
      <c r="B10" s="41">
        <v>-272.64012000000002</v>
      </c>
      <c r="C10" s="41">
        <v>-1366.65</v>
      </c>
      <c r="D10" s="41">
        <v>11</v>
      </c>
      <c r="E10" s="41"/>
      <c r="F10" s="41">
        <v>6</v>
      </c>
      <c r="G10" s="41">
        <v>94</v>
      </c>
      <c r="H10" s="41">
        <v>60</v>
      </c>
      <c r="I10" s="41">
        <v>17</v>
      </c>
      <c r="J10" s="41">
        <v>5</v>
      </c>
      <c r="K10" s="41">
        <v>76</v>
      </c>
      <c r="L10" s="41">
        <v>161</v>
      </c>
      <c r="M10" s="41">
        <v>167.83099999999999</v>
      </c>
      <c r="N10" s="41">
        <v>337.80518000000001</v>
      </c>
      <c r="O10" s="41">
        <v>93</v>
      </c>
      <c r="P10" s="26">
        <v>-610.65394000000003</v>
      </c>
      <c r="Q10" s="34"/>
      <c r="R10" s="34"/>
      <c r="S10" s="34"/>
      <c r="T10" s="34"/>
    </row>
    <row r="12" spans="1:20" x14ac:dyDescent="0.3">
      <c r="A12" s="37" t="s">
        <v>82</v>
      </c>
      <c r="B12" s="36">
        <f>P10+Учреждения!B56</f>
        <v>704901.29303000006</v>
      </c>
    </row>
    <row r="13" spans="1:20" ht="32.25" customHeight="1" x14ac:dyDescent="0.3">
      <c r="A13" s="37" t="str">
        <f>CONCATENATE("Остатки бюджетных средств на ",C2,"г.")</f>
        <v>Остатки бюджетных средств на 27.02.2015г.</v>
      </c>
      <c r="B13" s="36">
        <v>3249683.5</v>
      </c>
    </row>
  </sheetData>
  <pageMargins left="0.23622047244094491" right="0.23622047244094491" top="0.28999999999999998" bottom="0.33" header="0.17" footer="0.18"/>
  <pageSetup paperSize="9" scale="65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9</vt:i4>
      </vt:variant>
    </vt:vector>
  </HeadingPairs>
  <TitlesOfParts>
    <vt:vector size="11" baseType="lpstr">
      <vt:lpstr>Учреждения</vt:lpstr>
      <vt:lpstr>Муниципальные районы</vt:lpstr>
      <vt:lpstr>EndData</vt:lpstr>
      <vt:lpstr>EndData1</vt:lpstr>
      <vt:lpstr>EndData2</vt:lpstr>
      <vt:lpstr>StartData</vt:lpstr>
      <vt:lpstr>StartData1</vt:lpstr>
      <vt:lpstr>'Муниципальные районы'!Заголовки_для_печати</vt:lpstr>
      <vt:lpstr>Учреждения!Заголовки_для_печати</vt:lpstr>
      <vt:lpstr>'Муниципальные районы'!Область_печати</vt:lpstr>
      <vt:lpstr>Учреждения!Область_печати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2015-03-02T22:55:39Z</dcterms:modified>
</cp:coreProperties>
</file>