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/>
  </bookViews>
  <sheets>
    <sheet name="Учреждения" sheetId="1" r:id="rId1"/>
    <sheet name="Муниципальные районы" sheetId="2" r:id="rId2"/>
  </sheets>
  <definedNames>
    <definedName name="EndData">Учреждения!$F$5</definedName>
    <definedName name="EndData1">Учреждения!$F$2</definedName>
    <definedName name="EndData2">'Муниципальные районы'!$A$1</definedName>
    <definedName name="StartData">Учреждения!$F$4</definedName>
    <definedName name="StartData1">Учреждения!$F$1</definedName>
    <definedName name="_xlnm.Print_Titles" localSheetId="1">'Муниципальные районы'!$1:$3</definedName>
    <definedName name="_xlnm.Print_Titles" localSheetId="0">Учреждения!$21:$22</definedName>
    <definedName name="_xlnm.Print_Area" localSheetId="1">'Муниципальные районы'!$A$1:$P$18</definedName>
    <definedName name="_xlnm.Print_Area" localSheetId="0">Учреждения!$A$1:$E$56</definedName>
  </definedNames>
  <calcPr calcId="145621" refMode="R1C1"/>
</workbook>
</file>

<file path=xl/calcChain.xml><?xml version="1.0" encoding="utf-8"?>
<calcChain xmlns="http://schemas.openxmlformats.org/spreadsheetml/2006/main">
  <c r="E8" i="1" l="1"/>
  <c r="E9" i="1"/>
  <c r="E19" i="1"/>
  <c r="B16" i="2" l="1"/>
  <c r="E17" i="1"/>
  <c r="E16" i="1"/>
  <c r="E14" i="1"/>
  <c r="E12" i="1"/>
  <c r="E15" i="1"/>
  <c r="A2" i="2" l="1"/>
  <c r="B2" i="2" s="1"/>
  <c r="C2" i="2" s="1"/>
  <c r="A17" i="2" s="1"/>
  <c r="H1" i="1" l="1"/>
  <c r="A5" i="1" s="1"/>
  <c r="H2" i="1"/>
  <c r="G1" i="1"/>
  <c r="G2" i="1"/>
  <c r="A2" i="1" l="1"/>
</calcChain>
</file>

<file path=xl/sharedStrings.xml><?xml version="1.0" encoding="utf-8"?>
<sst xmlns="http://schemas.openxmlformats.org/spreadsheetml/2006/main" count="88" uniqueCount="87">
  <si>
    <t xml:space="preserve"> Справка о доходах и расходах краевого бюджета</t>
  </si>
  <si>
    <t>тыс.рублей</t>
  </si>
  <si>
    <t>Доходы</t>
  </si>
  <si>
    <t>Собственные доходы</t>
  </si>
  <si>
    <t>Финансовая помощь из федерального бюджета - всего, в том числе:</t>
  </si>
  <si>
    <t>Всего доходов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</si>
  <si>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</si>
  <si>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</si>
  <si>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</si>
  <si>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</si>
  <si>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Меры социальной поддержки отдельных категорий граждан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</si>
  <si>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</si>
  <si>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</si>
  <si>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</si>
  <si>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</si>
  <si>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</si>
  <si>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</si>
  <si>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</si>
  <si>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</si>
  <si>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</si>
  <si>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</si>
  <si>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</si>
  <si>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</si>
  <si>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</si>
  <si>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</si>
  <si>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</si>
  <si>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</si>
  <si>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</si>
  <si>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</si>
  <si>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</si>
  <si>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Субсидии местным бюджетам на реализацию основных мероприятий соответствующей подпрограммы соответствующей государственной программы Камчатского края (за исключением инвестиционных мероприятий и субсидий, которым присвоены отдельные коды)</t>
  </si>
  <si>
    <t>Субсидии местным бюджетам на реализацию инвестиционных  мероприятий соответствующей подпрограммы соответствующей государственной программы Камчатского края</t>
  </si>
  <si>
    <t>Субвенции на выполнение отдельных государственных полномочий Камчатского края  по социальному обслуживанию граждан в Камчатском крае</t>
  </si>
  <si>
    <t>Субвенции на выполнение государственных полномочий по опеке и попечительству в Камчатском крае в части расходов на содержание специалистов, осуществляющих деятельность по опеке и попечительству</t>
  </si>
  <si>
    <t>Субвенции на осуществление государственных полномочий Камчатского края по присвоению спортивных разрядов</t>
  </si>
  <si>
    <t>Субвенции на выполнение государственных полномочий Камчатского края по вопросам предоставления гражданам субсидий на оплату жилых помещений и коммунальных услуг</t>
  </si>
  <si>
    <t>Субвенции на выполнение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</t>
  </si>
  <si>
    <t>Субвенции на выполнение государственных полномочий Камчатского края по предоставлению единовременной денежной выплаты гражданам, усыновившим (удочерившим) ребенка (детей) в Камчатском крае</t>
  </si>
  <si>
    <t>Иные межбюджетные трансферты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 на территории Камчатского края</t>
  </si>
  <si>
    <t>Выплата единовременного пособия при всех формах устройства детей, лишенных родительского попечения, в семью</t>
  </si>
  <si>
    <t>Всего:</t>
  </si>
  <si>
    <t>12.03.2015</t>
  </si>
  <si>
    <t>Законодательное Собрание Камчатского края</t>
  </si>
  <si>
    <t>Правительство Камчатского края</t>
  </si>
  <si>
    <t>Аппарат Губернатора и Правительства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</si>
  <si>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</si>
  <si>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</si>
  <si>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рыбного хозяйства Камчатского края</t>
  </si>
  <si>
    <t>Министерство жилищно-коммунального хозяйства и энергетики Камчатского края</t>
  </si>
  <si>
    <t>Министерство финансов Камчатского края</t>
  </si>
  <si>
    <t>Министерство строительства Камчатского края</t>
  </si>
  <si>
    <t>Министерство образования и науки Камчатского края</t>
  </si>
  <si>
    <t>Министерство здравоохранения Камчатского края</t>
  </si>
  <si>
    <t>Министерство социального развития и труда Камчатского края</t>
  </si>
  <si>
    <t>Министерство культуры Камчатского края</t>
  </si>
  <si>
    <t>Министерство специальных программ и по делам казачества Камчатского края</t>
  </si>
  <si>
    <t>Агентство по информатизации и связи Камчатского края</t>
  </si>
  <si>
    <t>Министерство имущественных и земельных отношений Камчатского края</t>
  </si>
  <si>
    <t>Агентство записи актов гражданского состояния Камчатского края</t>
  </si>
  <si>
    <t>Агентство по делам архивов Камчатского края</t>
  </si>
  <si>
    <t>Агентство по занятости населения и миграционной политике Камчатского края</t>
  </si>
  <si>
    <t>Агентство по ветеринарии Камчатского края</t>
  </si>
  <si>
    <t>Министерство транспорта и дорожного строительства Камчатского края</t>
  </si>
  <si>
    <t>Региональная служба по тарифам и ценам Камчатского края</t>
  </si>
  <si>
    <t>Инспекция государственного технического надзора Камчатского края</t>
  </si>
  <si>
    <t>Инспекция государственного строительного надзора Камчатского края</t>
  </si>
  <si>
    <t>Государственная жилищная инспекция Камчатского края</t>
  </si>
  <si>
    <t>Министерство экономического развития, предпринимательства и торговли Камчатского края</t>
  </si>
  <si>
    <t>Палата Уполномоченных в Камчатском крае</t>
  </si>
  <si>
    <t>Агентство по внутренней политике Камчатского края</t>
  </si>
  <si>
    <t>Министерство спорта и молодежной политики Камчатского края</t>
  </si>
  <si>
    <t>Агентство лесного хозяйства и охраны животного мира Камчатского края</t>
  </si>
  <si>
    <t>Агентство по туризму и внешним связям Камчатского края</t>
  </si>
  <si>
    <t>администрация Корякского округа</t>
  </si>
  <si>
    <t>Министерство территориального развития Камчатского края</t>
  </si>
  <si>
    <t>ИТОГО</t>
  </si>
  <si>
    <t>06.03.2015</t>
  </si>
  <si>
    <t>Всего расходов:</t>
  </si>
  <si>
    <t>Единая субвенция бюджетам субъектов Российской Федерации</t>
  </si>
  <si>
    <t>Субвенции бюджетам субъектов Российской Федерации на оплату жилищно-коммунальных услуг отдельным категориям граждан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</si>
  <si>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</si>
  <si>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</si>
  <si>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субъектов Российской Федерации на осуществление отдельных полномочий в области лесных отношений</t>
  </si>
  <si>
    <t>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</si>
  <si>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 xml:space="preserve"> Дотации бюджетам субъектов Российской Федерации на выравнивание бюджетной обеспеченности</t>
  </si>
  <si>
    <t>Дотации бюджетам субъектов Российской Федерации, связанные с особым режимом безопасного функционирования закрытых административно-территориальных образований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</si>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</sst>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9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right"/>
    </xf>
    <xf numFmtId="164" fontId="5" fillId="2" borderId="4" xfId="0" applyNumberFormat="1" applyFont="1" applyFill="1" applyBorder="1" applyAlignment="1"/>
    <xf numFmtId="164" fontId="3" fillId="0" borderId="4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0" fontId="3" fillId="0" borderId="4" xfId="0" applyFont="1" applyFill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14" fontId="0" fillId="0" borderId="0" xfId="0" applyNumberFormat="1"/>
    <xf numFmtId="164" fontId="7" fillId="2" borderId="4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left" wrapText="1"/>
    </xf>
    <xf numFmtId="164" fontId="7" fillId="2" borderId="4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2" borderId="0" xfId="0" applyFont="1" applyFill="1" applyBorder="1" applyAlignment="1"/>
    <xf numFmtId="0" fontId="13" fillId="0" borderId="0" xfId="0" applyNumberFormat="1" applyFont="1"/>
    <xf numFmtId="0" fontId="13" fillId="0" borderId="0" xfId="0" applyFont="1"/>
    <xf numFmtId="0" fontId="14" fillId="0" borderId="4" xfId="0" applyFont="1" applyBorder="1" applyAlignment="1">
      <alignment horizontal="center" vertical="center" wrapText="1"/>
    </xf>
    <xf numFmtId="164" fontId="15" fillId="0" borderId="4" xfId="0" applyNumberFormat="1" applyFont="1" applyBorder="1"/>
    <xf numFmtId="0" fontId="15" fillId="0" borderId="4" xfId="0" applyFont="1" applyBorder="1" applyAlignment="1">
      <alignment wrapText="1"/>
    </xf>
    <xf numFmtId="0" fontId="17" fillId="0" borderId="0" xfId="0" applyFont="1"/>
    <xf numFmtId="164" fontId="10" fillId="2" borderId="4" xfId="0" applyNumberFormat="1" applyFont="1" applyFill="1" applyBorder="1" applyAlignment="1">
      <alignment vertical="center" wrapText="1"/>
    </xf>
    <xf numFmtId="164" fontId="3" fillId="2" borderId="4" xfId="0" applyNumberFormat="1" applyFont="1" applyFill="1" applyBorder="1" applyAlignment="1">
      <alignment horizontal="right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4" fontId="16" fillId="0" borderId="0" xfId="0" applyNumberFormat="1" applyFont="1"/>
    <xf numFmtId="0" fontId="18" fillId="2" borderId="0" xfId="0" applyFont="1" applyFill="1" applyBorder="1" applyAlignment="1"/>
    <xf numFmtId="0" fontId="1" fillId="0" borderId="0" xfId="0" applyFont="1" applyAlignment="1">
      <alignment horizontal="center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horizontal="left" wrapText="1"/>
    </xf>
    <xf numFmtId="164" fontId="2" fillId="0" borderId="4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164" fontId="2" fillId="0" borderId="4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view="pageBreakPreview" topLeftCell="A16" zoomScaleNormal="100" zoomScaleSheetLayoutView="100" workbookViewId="0">
      <selection activeCell="A16" sqref="A16:D16"/>
    </sheetView>
  </sheetViews>
  <sheetFormatPr defaultRowHeight="14.4" x14ac:dyDescent="0.3"/>
  <cols>
    <col min="1" max="1" width="72.88671875" customWidth="1"/>
    <col min="2" max="2" width="13.88671875" customWidth="1"/>
    <col min="3" max="4" width="14.44140625" customWidth="1"/>
    <col min="5" max="5" width="12.44140625" customWidth="1"/>
    <col min="6" max="6" width="12.5546875" customWidth="1"/>
    <col min="7" max="7" width="16" bestFit="1" customWidth="1"/>
    <col min="9" max="9" width="10.109375" bestFit="1" customWidth="1"/>
  </cols>
  <sheetData>
    <row r="1" spans="1:9" ht="15.6" x14ac:dyDescent="0.3">
      <c r="A1" s="41" t="s">
        <v>0</v>
      </c>
      <c r="B1" s="41"/>
      <c r="C1" s="41"/>
      <c r="D1" s="41"/>
      <c r="E1" s="41"/>
      <c r="F1" s="30" t="s">
        <v>76</v>
      </c>
      <c r="G1" s="31" t="str">
        <f>TEXT(F1,"[$-FC19]ДД ММММ")</f>
        <v>06 марта</v>
      </c>
      <c r="H1" s="31" t="str">
        <f>TEXT(F1,"[$-FC19]ДД.ММ.ГГГ \г")</f>
        <v>06.03.2015 г</v>
      </c>
    </row>
    <row r="2" spans="1:9" ht="15.6" x14ac:dyDescent="0.3">
      <c r="A2" s="41" t="str">
        <f>CONCATENATE("с ",G1," по ",G2,"ода")</f>
        <v>с 06 марта по 12 марта 2015 года</v>
      </c>
      <c r="B2" s="41"/>
      <c r="C2" s="41"/>
      <c r="D2" s="41"/>
      <c r="E2" s="41"/>
      <c r="F2" s="30" t="s">
        <v>41</v>
      </c>
      <c r="G2" s="31" t="str">
        <f>TEXT(F2,"[$-FC19]ДД ММММ ГГГ \г")</f>
        <v>12 марта 2015 г</v>
      </c>
      <c r="H2" s="31" t="str">
        <f>TEXT(F2,"[$-FC19]ДД.ММ.ГГГ \г")</f>
        <v>12.03.2015 г</v>
      </c>
      <c r="I2" s="22"/>
    </row>
    <row r="3" spans="1:9" x14ac:dyDescent="0.3">
      <c r="A3" s="1"/>
      <c r="B3" s="2"/>
      <c r="C3" s="2"/>
      <c r="D3" s="2"/>
      <c r="E3" s="3"/>
    </row>
    <row r="4" spans="1:9" x14ac:dyDescent="0.3">
      <c r="A4" s="4"/>
      <c r="B4" s="5"/>
      <c r="C4" s="5"/>
      <c r="D4" s="6"/>
      <c r="E4" s="7" t="s">
        <v>1</v>
      </c>
    </row>
    <row r="5" spans="1:9" x14ac:dyDescent="0.3">
      <c r="A5" s="42" t="str">
        <f>CONCATENATE("Остатки бюджетных средств на ",H1,".")</f>
        <v>Остатки бюджетных средств на 06.03.2015 г.</v>
      </c>
      <c r="B5" s="43"/>
      <c r="C5" s="43"/>
      <c r="D5" s="44"/>
      <c r="E5" s="8">
        <v>1237437.1000000001</v>
      </c>
      <c r="F5" s="22"/>
    </row>
    <row r="6" spans="1:9" x14ac:dyDescent="0.3">
      <c r="A6" s="10"/>
      <c r="B6" s="11"/>
      <c r="C6" s="11"/>
      <c r="D6" s="11"/>
      <c r="E6" s="12"/>
    </row>
    <row r="7" spans="1:9" x14ac:dyDescent="0.3">
      <c r="A7" s="51" t="s">
        <v>2</v>
      </c>
      <c r="B7" s="52"/>
      <c r="C7" s="52"/>
      <c r="D7" s="52"/>
      <c r="E7" s="13"/>
    </row>
    <row r="8" spans="1:9" x14ac:dyDescent="0.3">
      <c r="A8" s="46" t="s">
        <v>3</v>
      </c>
      <c r="B8" s="52"/>
      <c r="C8" s="52"/>
      <c r="D8" s="52"/>
      <c r="E8" s="9">
        <f>E19-E9</f>
        <v>201811.06928999955</v>
      </c>
    </row>
    <row r="9" spans="1:9" x14ac:dyDescent="0.3">
      <c r="A9" s="53" t="s">
        <v>4</v>
      </c>
      <c r="B9" s="52"/>
      <c r="C9" s="52"/>
      <c r="D9" s="52"/>
      <c r="E9" s="14">
        <f>E10+E11+E12+E13+E14+E15+E16+E17+E18</f>
        <v>2621915.5000000005</v>
      </c>
    </row>
    <row r="10" spans="1:9" x14ac:dyDescent="0.3">
      <c r="A10" s="53" t="s">
        <v>84</v>
      </c>
      <c r="B10" s="52"/>
      <c r="C10" s="52"/>
      <c r="D10" s="52"/>
      <c r="E10" s="14">
        <v>2563856</v>
      </c>
    </row>
    <row r="11" spans="1:9" ht="32.4" customHeight="1" x14ac:dyDescent="0.3">
      <c r="A11" s="53" t="s">
        <v>85</v>
      </c>
      <c r="B11" s="52"/>
      <c r="C11" s="52"/>
      <c r="D11" s="52"/>
      <c r="E11" s="14">
        <v>37175</v>
      </c>
    </row>
    <row r="12" spans="1:9" x14ac:dyDescent="0.3">
      <c r="A12" s="53" t="s">
        <v>78</v>
      </c>
      <c r="B12" s="52"/>
      <c r="C12" s="52"/>
      <c r="D12" s="52"/>
      <c r="E12" s="14">
        <f>25.3+40.1+342.2+28.5</f>
        <v>436.1</v>
      </c>
    </row>
    <row r="13" spans="1:9" ht="33" customHeight="1" x14ac:dyDescent="0.3">
      <c r="A13" s="53" t="s">
        <v>86</v>
      </c>
      <c r="B13" s="52"/>
      <c r="C13" s="52"/>
      <c r="D13" s="52"/>
      <c r="E13" s="14">
        <v>26.3</v>
      </c>
    </row>
    <row r="14" spans="1:9" ht="28.8" customHeight="1" x14ac:dyDescent="0.3">
      <c r="A14" s="53" t="s">
        <v>79</v>
      </c>
      <c r="B14" s="52"/>
      <c r="C14" s="52"/>
      <c r="D14" s="52"/>
      <c r="E14" s="14">
        <f>1649.8+5740.2+634.2</f>
        <v>8024.2</v>
      </c>
    </row>
    <row r="15" spans="1:9" ht="48" customHeight="1" x14ac:dyDescent="0.3">
      <c r="A15" s="53" t="s">
        <v>80</v>
      </c>
      <c r="B15" s="52"/>
      <c r="C15" s="52"/>
      <c r="D15" s="52"/>
      <c r="E15" s="14">
        <f>243.3+412.7</f>
        <v>656</v>
      </c>
    </row>
    <row r="16" spans="1:9" ht="48" customHeight="1" x14ac:dyDescent="0.3">
      <c r="A16" s="53" t="s">
        <v>81</v>
      </c>
      <c r="B16" s="52"/>
      <c r="C16" s="52"/>
      <c r="D16" s="52"/>
      <c r="E16" s="14">
        <f>4099+5825.2+45.9</f>
        <v>9970.1</v>
      </c>
    </row>
    <row r="17" spans="1:5" ht="33.6" customHeight="1" x14ac:dyDescent="0.3">
      <c r="A17" s="53" t="s">
        <v>82</v>
      </c>
      <c r="B17" s="52"/>
      <c r="C17" s="52"/>
      <c r="D17" s="52"/>
      <c r="E17" s="14">
        <f>223.5+688.8+341.8+15.5</f>
        <v>1269.5999999999999</v>
      </c>
    </row>
    <row r="18" spans="1:5" ht="36" customHeight="1" x14ac:dyDescent="0.3">
      <c r="A18" s="53" t="s">
        <v>83</v>
      </c>
      <c r="B18" s="52"/>
      <c r="C18" s="52"/>
      <c r="D18" s="52"/>
      <c r="E18" s="14">
        <v>502.2</v>
      </c>
    </row>
    <row r="19" spans="1:5" x14ac:dyDescent="0.3">
      <c r="A19" s="45" t="s">
        <v>5</v>
      </c>
      <c r="B19" s="46"/>
      <c r="C19" s="46"/>
      <c r="D19" s="46"/>
      <c r="E19" s="13">
        <f>'Муниципальные районы'!B17-Учреждения!E5+'Муниципальные районы'!B16</f>
        <v>2823726.56929</v>
      </c>
    </row>
    <row r="20" spans="1:5" x14ac:dyDescent="0.3">
      <c r="A20" s="15"/>
      <c r="B20" s="16"/>
      <c r="C20" s="16"/>
      <c r="D20" s="6"/>
      <c r="E20" s="17"/>
    </row>
    <row r="21" spans="1:5" x14ac:dyDescent="0.3">
      <c r="A21" s="47" t="s">
        <v>14</v>
      </c>
      <c r="B21" s="49" t="s">
        <v>6</v>
      </c>
      <c r="C21" s="50" t="s">
        <v>7</v>
      </c>
      <c r="D21" s="50"/>
      <c r="E21" s="50"/>
    </row>
    <row r="22" spans="1:5" ht="82.8" x14ac:dyDescent="0.3">
      <c r="A22" s="48"/>
      <c r="B22" s="49"/>
      <c r="C22" s="18" t="s">
        <v>8</v>
      </c>
      <c r="D22" s="18" t="s">
        <v>9</v>
      </c>
      <c r="E22" s="18" t="s">
        <v>10</v>
      </c>
    </row>
    <row r="23" spans="1:5" x14ac:dyDescent="0.3">
      <c r="A23" s="19" t="s">
        <v>42</v>
      </c>
      <c r="B23" s="20">
        <v>667.19740999999999</v>
      </c>
      <c r="C23" s="20"/>
      <c r="D23" s="20"/>
      <c r="E23" s="20"/>
    </row>
    <row r="24" spans="1:5" x14ac:dyDescent="0.3">
      <c r="A24" s="19" t="s">
        <v>43</v>
      </c>
      <c r="B24" s="20">
        <v>4426.8720000000003</v>
      </c>
      <c r="C24" s="20">
        <v>3888.5250000000001</v>
      </c>
      <c r="D24" s="20">
        <v>538.34699999999998</v>
      </c>
      <c r="E24" s="20"/>
    </row>
    <row r="25" spans="1:5" x14ac:dyDescent="0.3">
      <c r="A25" s="19" t="s">
        <v>44</v>
      </c>
      <c r="B25" s="20">
        <v>17545.67886</v>
      </c>
      <c r="C25" s="20">
        <v>13789.856400000001</v>
      </c>
      <c r="D25" s="20">
        <v>3093.9661900000001</v>
      </c>
      <c r="E25" s="20"/>
    </row>
    <row r="26" spans="1:5" ht="27.6" x14ac:dyDescent="0.3">
      <c r="A26" s="19" t="s">
        <v>45</v>
      </c>
      <c r="B26" s="20">
        <v>8641.8110300000008</v>
      </c>
      <c r="C26" s="20"/>
      <c r="D26" s="20"/>
      <c r="E26" s="20"/>
    </row>
    <row r="27" spans="1:5" x14ac:dyDescent="0.3">
      <c r="A27" s="19" t="s">
        <v>46</v>
      </c>
      <c r="B27" s="20">
        <v>2980.9740000000002</v>
      </c>
      <c r="C27" s="20">
        <v>2333.9490000000001</v>
      </c>
      <c r="D27" s="20">
        <v>467.62380000000002</v>
      </c>
      <c r="E27" s="20"/>
    </row>
    <row r="28" spans="1:5" x14ac:dyDescent="0.3">
      <c r="A28" s="19" t="s">
        <v>47</v>
      </c>
      <c r="B28" s="20">
        <v>1850</v>
      </c>
      <c r="C28" s="20">
        <v>1500</v>
      </c>
      <c r="D28" s="20">
        <v>350</v>
      </c>
      <c r="E28" s="20"/>
    </row>
    <row r="29" spans="1:5" ht="27.6" x14ac:dyDescent="0.3">
      <c r="A29" s="19" t="s">
        <v>48</v>
      </c>
      <c r="B29" s="20">
        <v>341595.66999000002</v>
      </c>
      <c r="C29" s="20"/>
      <c r="D29" s="20"/>
      <c r="E29" s="20"/>
    </row>
    <row r="30" spans="1:5" x14ac:dyDescent="0.3">
      <c r="A30" s="19" t="s">
        <v>49</v>
      </c>
      <c r="B30" s="20">
        <v>8394.77</v>
      </c>
      <c r="C30" s="20">
        <v>5300</v>
      </c>
      <c r="D30" s="20">
        <v>2075</v>
      </c>
      <c r="E30" s="20"/>
    </row>
    <row r="31" spans="1:5" x14ac:dyDescent="0.3">
      <c r="A31" s="19" t="s">
        <v>50</v>
      </c>
      <c r="B31" s="20">
        <v>6934.0833199999997</v>
      </c>
      <c r="C31" s="20"/>
      <c r="D31" s="20"/>
      <c r="E31" s="20"/>
    </row>
    <row r="32" spans="1:5" x14ac:dyDescent="0.3">
      <c r="A32" s="19" t="s">
        <v>51</v>
      </c>
      <c r="B32" s="20">
        <v>11351.187809999999</v>
      </c>
      <c r="C32" s="20">
        <v>4843.5838199999998</v>
      </c>
      <c r="D32" s="20">
        <v>178.74886000000001</v>
      </c>
      <c r="E32" s="20">
        <v>130.11903000000001</v>
      </c>
    </row>
    <row r="33" spans="1:5" x14ac:dyDescent="0.3">
      <c r="A33" s="19" t="s">
        <v>52</v>
      </c>
      <c r="B33" s="20">
        <v>18874.117999999999</v>
      </c>
      <c r="C33" s="20">
        <v>2280</v>
      </c>
      <c r="D33" s="20">
        <v>70</v>
      </c>
      <c r="E33" s="20">
        <v>3376.4470500000002</v>
      </c>
    </row>
    <row r="34" spans="1:5" x14ac:dyDescent="0.3">
      <c r="A34" s="19" t="s">
        <v>53</v>
      </c>
      <c r="B34" s="20">
        <v>145038.48172000001</v>
      </c>
      <c r="C34" s="20"/>
      <c r="D34" s="20">
        <v>976</v>
      </c>
      <c r="E34" s="20">
        <v>139105.80327</v>
      </c>
    </row>
    <row r="35" spans="1:5" x14ac:dyDescent="0.3">
      <c r="A35" s="19" t="s">
        <v>54</v>
      </c>
      <c r="B35" s="20">
        <v>750</v>
      </c>
      <c r="C35" s="20"/>
      <c r="D35" s="20"/>
      <c r="E35" s="20"/>
    </row>
    <row r="36" spans="1:5" ht="27.6" x14ac:dyDescent="0.3">
      <c r="A36" s="19" t="s">
        <v>55</v>
      </c>
      <c r="B36" s="20">
        <v>3746.5557899999999</v>
      </c>
      <c r="C36" s="20">
        <v>1748</v>
      </c>
      <c r="D36" s="20">
        <v>400</v>
      </c>
      <c r="E36" s="20"/>
    </row>
    <row r="37" spans="1:5" x14ac:dyDescent="0.3">
      <c r="A37" s="19" t="s">
        <v>56</v>
      </c>
      <c r="B37" s="20">
        <v>2033.37</v>
      </c>
      <c r="C37" s="20">
        <v>1243.8</v>
      </c>
      <c r="D37" s="20">
        <v>256.60000000000002</v>
      </c>
      <c r="E37" s="20"/>
    </row>
    <row r="38" spans="1:5" x14ac:dyDescent="0.3">
      <c r="A38" s="19" t="s">
        <v>57</v>
      </c>
      <c r="B38" s="20">
        <v>625.81110999999999</v>
      </c>
      <c r="C38" s="20"/>
      <c r="D38" s="20"/>
      <c r="E38" s="20"/>
    </row>
    <row r="39" spans="1:5" x14ac:dyDescent="0.3">
      <c r="A39" s="19" t="s">
        <v>58</v>
      </c>
      <c r="B39" s="20">
        <v>1421.11932</v>
      </c>
      <c r="C39" s="20">
        <v>1052.8150700000001</v>
      </c>
      <c r="D39" s="20">
        <v>144.93342999999999</v>
      </c>
      <c r="E39" s="20"/>
    </row>
    <row r="40" spans="1:5" x14ac:dyDescent="0.3">
      <c r="A40" s="19" t="s">
        <v>59</v>
      </c>
      <c r="B40" s="20">
        <v>843.02937999999995</v>
      </c>
      <c r="C40" s="20">
        <v>196.80584999999999</v>
      </c>
      <c r="D40" s="20"/>
      <c r="E40" s="20"/>
    </row>
    <row r="41" spans="1:5" ht="27.6" x14ac:dyDescent="0.3">
      <c r="A41" s="19" t="s">
        <v>60</v>
      </c>
      <c r="B41" s="20">
        <v>326.64999999999998</v>
      </c>
      <c r="C41" s="20"/>
      <c r="D41" s="20"/>
      <c r="E41" s="20">
        <v>66.650000000000006</v>
      </c>
    </row>
    <row r="42" spans="1:5" x14ac:dyDescent="0.3">
      <c r="A42" s="19" t="s">
        <v>61</v>
      </c>
      <c r="B42" s="20">
        <v>0.03</v>
      </c>
      <c r="C42" s="20"/>
      <c r="D42" s="20"/>
      <c r="E42" s="20"/>
    </row>
    <row r="43" spans="1:5" x14ac:dyDescent="0.3">
      <c r="A43" s="19" t="s">
        <v>62</v>
      </c>
      <c r="B43" s="20">
        <v>8679.08</v>
      </c>
      <c r="C43" s="20">
        <v>2146.0830000000001</v>
      </c>
      <c r="D43" s="20">
        <v>648.11800000000005</v>
      </c>
      <c r="E43" s="20"/>
    </row>
    <row r="44" spans="1:5" x14ac:dyDescent="0.3">
      <c r="A44" s="19" t="s">
        <v>63</v>
      </c>
      <c r="B44" s="20">
        <v>1060.579</v>
      </c>
      <c r="C44" s="20">
        <v>1060.579</v>
      </c>
      <c r="D44" s="20"/>
      <c r="E44" s="20"/>
    </row>
    <row r="45" spans="1:5" x14ac:dyDescent="0.3">
      <c r="A45" s="19" t="s">
        <v>64</v>
      </c>
      <c r="B45" s="20">
        <v>290</v>
      </c>
      <c r="C45" s="20">
        <v>290</v>
      </c>
      <c r="D45" s="20"/>
      <c r="E45" s="20"/>
    </row>
    <row r="46" spans="1:5" x14ac:dyDescent="0.3">
      <c r="A46" s="19" t="s">
        <v>65</v>
      </c>
      <c r="B46" s="20">
        <v>306.99599999999998</v>
      </c>
      <c r="C46" s="20"/>
      <c r="D46" s="20"/>
      <c r="E46" s="20"/>
    </row>
    <row r="47" spans="1:5" x14ac:dyDescent="0.3">
      <c r="A47" s="19" t="s">
        <v>66</v>
      </c>
      <c r="B47" s="20">
        <v>1645.9757400000001</v>
      </c>
      <c r="C47" s="20">
        <v>1500</v>
      </c>
      <c r="D47" s="20">
        <v>103.29528999999999</v>
      </c>
      <c r="E47" s="20"/>
    </row>
    <row r="48" spans="1:5" ht="27.6" x14ac:dyDescent="0.3">
      <c r="A48" s="19" t="s">
        <v>67</v>
      </c>
      <c r="B48" s="20">
        <v>22676.08093</v>
      </c>
      <c r="C48" s="20">
        <v>16550.25</v>
      </c>
      <c r="D48" s="20">
        <v>5410.5</v>
      </c>
      <c r="E48" s="20"/>
    </row>
    <row r="49" spans="1:5" x14ac:dyDescent="0.3">
      <c r="A49" s="19" t="s">
        <v>68</v>
      </c>
      <c r="B49" s="20">
        <v>410.61856999999998</v>
      </c>
      <c r="C49" s="20">
        <v>311.24297999999999</v>
      </c>
      <c r="D49" s="20"/>
      <c r="E49" s="20"/>
    </row>
    <row r="50" spans="1:5" x14ac:dyDescent="0.3">
      <c r="A50" s="19" t="s">
        <v>69</v>
      </c>
      <c r="B50" s="20">
        <v>2040.4644000000001</v>
      </c>
      <c r="C50" s="20">
        <v>1701.6102000000001</v>
      </c>
      <c r="D50" s="20">
        <v>338.85419999999999</v>
      </c>
      <c r="E50" s="20"/>
    </row>
    <row r="51" spans="1:5" x14ac:dyDescent="0.3">
      <c r="A51" s="19" t="s">
        <v>70</v>
      </c>
      <c r="B51" s="20">
        <v>1060.8800000000001</v>
      </c>
      <c r="C51" s="20">
        <v>620</v>
      </c>
      <c r="D51" s="20"/>
      <c r="E51" s="20"/>
    </row>
    <row r="52" spans="1:5" x14ac:dyDescent="0.3">
      <c r="A52" s="19" t="s">
        <v>71</v>
      </c>
      <c r="B52" s="20">
        <v>24371.29509</v>
      </c>
      <c r="C52" s="20">
        <v>3109.86807</v>
      </c>
      <c r="D52" s="20">
        <v>35.051250000000003</v>
      </c>
      <c r="E52" s="20"/>
    </row>
    <row r="53" spans="1:5" x14ac:dyDescent="0.3">
      <c r="A53" s="19" t="s">
        <v>72</v>
      </c>
      <c r="B53" s="20">
        <v>460.95240000000001</v>
      </c>
      <c r="C53" s="20">
        <v>100</v>
      </c>
      <c r="D53" s="20"/>
      <c r="E53" s="20"/>
    </row>
    <row r="54" spans="1:5" x14ac:dyDescent="0.3">
      <c r="A54" s="19" t="s">
        <v>73</v>
      </c>
      <c r="B54" s="20">
        <v>1070</v>
      </c>
      <c r="C54" s="20"/>
      <c r="D54" s="20"/>
      <c r="E54" s="20"/>
    </row>
    <row r="55" spans="1:5" x14ac:dyDescent="0.3">
      <c r="A55" s="19" t="s">
        <v>74</v>
      </c>
      <c r="B55" s="20">
        <v>2068.7544400000002</v>
      </c>
      <c r="C55" s="20">
        <v>1537.9559999999999</v>
      </c>
      <c r="D55" s="20">
        <v>394.42200000000003</v>
      </c>
      <c r="E55" s="20"/>
    </row>
    <row r="56" spans="1:5" x14ac:dyDescent="0.3">
      <c r="A56" s="54" t="s">
        <v>75</v>
      </c>
      <c r="B56" s="21">
        <v>644189.08631000004</v>
      </c>
      <c r="C56" s="21">
        <v>67104.92439</v>
      </c>
      <c r="D56" s="21">
        <v>15481.46002</v>
      </c>
      <c r="E56" s="21">
        <v>142679.01934999999</v>
      </c>
    </row>
  </sheetData>
  <mergeCells count="19">
    <mergeCell ref="A10:D10"/>
    <mergeCell ref="A11:D11"/>
    <mergeCell ref="A13:D13"/>
    <mergeCell ref="A1:E1"/>
    <mergeCell ref="A2:E2"/>
    <mergeCell ref="A5:D5"/>
    <mergeCell ref="A19:D19"/>
    <mergeCell ref="A21:A22"/>
    <mergeCell ref="B21:B22"/>
    <mergeCell ref="C21:E21"/>
    <mergeCell ref="A7:D7"/>
    <mergeCell ref="A8:D8"/>
    <mergeCell ref="A9:D9"/>
    <mergeCell ref="A12:D12"/>
    <mergeCell ref="A14:D14"/>
    <mergeCell ref="A15:D15"/>
    <mergeCell ref="A16:D16"/>
    <mergeCell ref="A17:D17"/>
    <mergeCell ref="A18:D18"/>
  </mergeCells>
  <pageMargins left="0.85" right="0.25" top="0.19" bottom="0.4" header="0.2" footer="0.18"/>
  <pageSetup paperSize="9" scale="7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view="pageBreakPreview" zoomScaleNormal="100" zoomScaleSheetLayoutView="100" workbookViewId="0">
      <selection activeCell="A6" sqref="A6"/>
    </sheetView>
  </sheetViews>
  <sheetFormatPr defaultRowHeight="14.4" x14ac:dyDescent="0.3"/>
  <cols>
    <col min="1" max="1" width="37.33203125" customWidth="1"/>
    <col min="2" max="2" width="13.109375" customWidth="1"/>
    <col min="3" max="3" width="13.6640625" customWidth="1"/>
    <col min="4" max="4" width="14.21875" customWidth="1"/>
    <col min="5" max="5" width="13.109375" customWidth="1"/>
    <col min="6" max="7" width="14" customWidth="1"/>
    <col min="8" max="8" width="13.88671875" customWidth="1"/>
    <col min="9" max="9" width="13.33203125" customWidth="1"/>
    <col min="10" max="10" width="12.6640625" customWidth="1"/>
    <col min="11" max="11" width="11" customWidth="1"/>
    <col min="12" max="12" width="13.33203125" customWidth="1"/>
    <col min="13" max="13" width="14.21875" customWidth="1"/>
    <col min="14" max="14" width="13.5546875" customWidth="1"/>
    <col min="15" max="15" width="13.21875" customWidth="1"/>
    <col min="16" max="16" width="9.88671875" customWidth="1"/>
  </cols>
  <sheetData>
    <row r="1" spans="1:16" s="28" customFormat="1" ht="15.6" x14ac:dyDescent="0.3">
      <c r="A1" s="39" t="s">
        <v>41</v>
      </c>
      <c r="C1" s="29" t="s">
        <v>13</v>
      </c>
    </row>
    <row r="2" spans="1:16" x14ac:dyDescent="0.3">
      <c r="A2" s="35" t="str">
        <f>TEXT(EndData2,"[$-FC19]ДД.ММ.ГГГ")</f>
        <v>12.03.2015</v>
      </c>
      <c r="B2" s="35">
        <f>A2+1</f>
        <v>42076</v>
      </c>
      <c r="C2" s="40" t="str">
        <f>TEXT(B2,"[$-FC19]ДД.ММ.ГГГ")</f>
        <v>13.03.2015</v>
      </c>
      <c r="P2" s="26" t="s">
        <v>12</v>
      </c>
    </row>
    <row r="3" spans="1:16" s="27" customFormat="1" ht="51.75" customHeight="1" x14ac:dyDescent="0.25">
      <c r="A3" s="32" t="s">
        <v>15</v>
      </c>
      <c r="B3" s="38" t="s">
        <v>16</v>
      </c>
      <c r="C3" s="36" t="s">
        <v>17</v>
      </c>
      <c r="D3" s="36" t="s">
        <v>18</v>
      </c>
      <c r="E3" s="36" t="s">
        <v>19</v>
      </c>
      <c r="F3" s="36" t="s">
        <v>20</v>
      </c>
      <c r="G3" s="36" t="s">
        <v>21</v>
      </c>
      <c r="H3" s="36" t="s">
        <v>22</v>
      </c>
      <c r="I3" s="36" t="s">
        <v>23</v>
      </c>
      <c r="J3" s="36" t="s">
        <v>24</v>
      </c>
      <c r="K3" s="36" t="s">
        <v>25</v>
      </c>
      <c r="L3" s="36" t="s">
        <v>26</v>
      </c>
      <c r="M3" s="36" t="s">
        <v>27</v>
      </c>
      <c r="N3" s="36" t="s">
        <v>28</v>
      </c>
      <c r="O3" s="36" t="s">
        <v>29</v>
      </c>
      <c r="P3" s="23" t="s">
        <v>11</v>
      </c>
    </row>
    <row r="4" spans="1:16" ht="106.8" customHeight="1" x14ac:dyDescent="0.3">
      <c r="A4" s="24" t="s">
        <v>30</v>
      </c>
      <c r="B4" s="37">
        <v>3894.4548599999998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25">
        <v>3894.4548599999998</v>
      </c>
    </row>
    <row r="5" spans="1:16" ht="70.8" customHeight="1" x14ac:dyDescent="0.3">
      <c r="A5" s="24" t="s">
        <v>31</v>
      </c>
      <c r="B5" s="37">
        <v>12732.72</v>
      </c>
      <c r="C5" s="37"/>
      <c r="D5" s="37"/>
      <c r="E5" s="37"/>
      <c r="F5" s="37"/>
      <c r="G5" s="37"/>
      <c r="H5" s="37"/>
      <c r="I5" s="37"/>
      <c r="J5" s="37"/>
      <c r="K5" s="37">
        <v>25101.281589999999</v>
      </c>
      <c r="L5" s="37"/>
      <c r="M5" s="37"/>
      <c r="N5" s="37"/>
      <c r="O5" s="37"/>
      <c r="P5" s="25">
        <v>37834.00159</v>
      </c>
    </row>
    <row r="6" spans="1:16" ht="58.2" customHeight="1" x14ac:dyDescent="0.3">
      <c r="A6" s="24" t="s">
        <v>32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>
        <v>65.16</v>
      </c>
      <c r="M6" s="37"/>
      <c r="N6" s="37"/>
      <c r="O6" s="37"/>
      <c r="P6" s="25">
        <v>65.16</v>
      </c>
    </row>
    <row r="7" spans="1:16" ht="79.8" x14ac:dyDescent="0.3">
      <c r="A7" s="24" t="s">
        <v>33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>
        <v>121.72863</v>
      </c>
      <c r="N7" s="37"/>
      <c r="O7" s="37"/>
      <c r="P7" s="25">
        <v>121.72863</v>
      </c>
    </row>
    <row r="8" spans="1:16" ht="53.4" x14ac:dyDescent="0.3">
      <c r="A8" s="24" t="s">
        <v>34</v>
      </c>
      <c r="B8" s="37"/>
      <c r="C8" s="37">
        <v>77</v>
      </c>
      <c r="D8" s="37">
        <v>23</v>
      </c>
      <c r="E8" s="37">
        <v>5.9</v>
      </c>
      <c r="F8" s="37">
        <v>1.7</v>
      </c>
      <c r="G8" s="37">
        <v>12.3</v>
      </c>
      <c r="H8" s="37">
        <v>1.7</v>
      </c>
      <c r="I8" s="37"/>
      <c r="J8" s="37">
        <v>20.3</v>
      </c>
      <c r="K8" s="37">
        <v>12.9</v>
      </c>
      <c r="L8" s="37">
        <v>1.7</v>
      </c>
      <c r="M8" s="37"/>
      <c r="N8" s="37"/>
      <c r="O8" s="37"/>
      <c r="P8" s="25">
        <v>156.5</v>
      </c>
    </row>
    <row r="9" spans="1:16" ht="72" customHeight="1" x14ac:dyDescent="0.3">
      <c r="A9" s="24" t="s">
        <v>35</v>
      </c>
      <c r="B9" s="37"/>
      <c r="C9" s="37"/>
      <c r="D9" s="37"/>
      <c r="E9" s="37"/>
      <c r="F9" s="37"/>
      <c r="G9" s="37"/>
      <c r="H9" s="37"/>
      <c r="I9" s="37"/>
      <c r="J9" s="37"/>
      <c r="K9" s="37">
        <v>500</v>
      </c>
      <c r="L9" s="37"/>
      <c r="M9" s="37"/>
      <c r="N9" s="37"/>
      <c r="O9" s="37"/>
      <c r="P9" s="25">
        <v>500</v>
      </c>
    </row>
    <row r="10" spans="1:16" ht="79.8" x14ac:dyDescent="0.3">
      <c r="A10" s="24" t="s">
        <v>36</v>
      </c>
      <c r="B10" s="37"/>
      <c r="C10" s="37"/>
      <c r="D10" s="37"/>
      <c r="E10" s="37"/>
      <c r="F10" s="37"/>
      <c r="G10" s="37">
        <v>35</v>
      </c>
      <c r="H10" s="37"/>
      <c r="I10" s="37"/>
      <c r="J10" s="37"/>
      <c r="K10" s="37"/>
      <c r="L10" s="37"/>
      <c r="M10" s="37"/>
      <c r="N10" s="37"/>
      <c r="O10" s="37"/>
      <c r="P10" s="25">
        <v>35</v>
      </c>
    </row>
    <row r="11" spans="1:16" ht="79.8" x14ac:dyDescent="0.3">
      <c r="A11" s="24" t="s">
        <v>37</v>
      </c>
      <c r="B11" s="37"/>
      <c r="C11" s="37"/>
      <c r="D11" s="37"/>
      <c r="E11" s="37"/>
      <c r="F11" s="37"/>
      <c r="G11" s="37"/>
      <c r="H11" s="37">
        <v>150</v>
      </c>
      <c r="I11" s="37"/>
      <c r="J11" s="37"/>
      <c r="K11" s="37"/>
      <c r="L11" s="37"/>
      <c r="M11" s="37"/>
      <c r="N11" s="37"/>
      <c r="O11" s="37"/>
      <c r="P11" s="25">
        <v>150</v>
      </c>
    </row>
    <row r="12" spans="1:16" ht="106.2" x14ac:dyDescent="0.3">
      <c r="A12" s="24" t="s">
        <v>38</v>
      </c>
      <c r="B12" s="37"/>
      <c r="C12" s="37">
        <v>266.05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25">
        <v>266.05</v>
      </c>
    </row>
    <row r="13" spans="1:16" ht="40.200000000000003" x14ac:dyDescent="0.3">
      <c r="A13" s="24" t="s">
        <v>39</v>
      </c>
      <c r="B13" s="37"/>
      <c r="C13" s="37"/>
      <c r="D13" s="37"/>
      <c r="E13" s="37"/>
      <c r="F13" s="37"/>
      <c r="G13" s="37"/>
      <c r="H13" s="37"/>
      <c r="I13" s="37"/>
      <c r="J13" s="37"/>
      <c r="K13" s="37">
        <v>21.9879</v>
      </c>
      <c r="L13" s="37"/>
      <c r="M13" s="37"/>
      <c r="N13" s="37"/>
      <c r="O13" s="37"/>
      <c r="P13" s="25">
        <v>21.9879</v>
      </c>
    </row>
    <row r="14" spans="1:16" x14ac:dyDescent="0.3">
      <c r="A14" s="24" t="s">
        <v>40</v>
      </c>
      <c r="B14" s="37">
        <v>16627.174859999999</v>
      </c>
      <c r="C14" s="37">
        <v>343.05</v>
      </c>
      <c r="D14" s="37">
        <v>23</v>
      </c>
      <c r="E14" s="37">
        <v>5.9</v>
      </c>
      <c r="F14" s="37">
        <v>1.7</v>
      </c>
      <c r="G14" s="37">
        <v>47.3</v>
      </c>
      <c r="H14" s="37">
        <v>151.69999999999999</v>
      </c>
      <c r="I14" s="37"/>
      <c r="J14" s="37">
        <v>20.3</v>
      </c>
      <c r="K14" s="37">
        <v>25636.16949</v>
      </c>
      <c r="L14" s="37">
        <v>66.86</v>
      </c>
      <c r="M14" s="37">
        <v>121.72863</v>
      </c>
      <c r="N14" s="37"/>
      <c r="O14" s="37"/>
      <c r="P14" s="25">
        <v>43044.882980000002</v>
      </c>
    </row>
    <row r="16" spans="1:16" x14ac:dyDescent="0.3">
      <c r="A16" s="34" t="s">
        <v>77</v>
      </c>
      <c r="B16" s="33">
        <f>P14+Учреждения!B56</f>
        <v>687233.96929000004</v>
      </c>
    </row>
    <row r="17" spans="1:2" ht="32.25" customHeight="1" x14ac:dyDescent="0.3">
      <c r="A17" s="34" t="str">
        <f>CONCATENATE("Остатки бюджетных средств на ",C2,"г.")</f>
        <v>Остатки бюджетных средств на 13.03.2015г.</v>
      </c>
      <c r="B17" s="33">
        <v>3373929.7</v>
      </c>
    </row>
  </sheetData>
  <pageMargins left="0.23622047244094491" right="0.15748031496062992" top="0.23622047244094491" bottom="0.27559055118110237" header="0.19685039370078741" footer="0.15748031496062992"/>
  <pageSetup paperSize="9" scale="6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Учреждения</vt:lpstr>
      <vt:lpstr>Муниципальные районы</vt:lpstr>
      <vt:lpstr>EndData</vt:lpstr>
      <vt:lpstr>EndData1</vt:lpstr>
      <vt:lpstr>EndData2</vt:lpstr>
      <vt:lpstr>StartData</vt:lpstr>
      <vt:lpstr>StartData1</vt:lpstr>
      <vt:lpstr>'Муниципальные районы'!Заголовки_для_печати</vt:lpstr>
      <vt:lpstr>Учреждения!Заголовки_для_печати</vt:lpstr>
      <vt:lpstr>'Муниципальные районы'!Область_печати</vt:lpstr>
      <vt:lpstr>Учреждения!Область_печати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2015-03-16T23:02:40Z</dcterms:modified>
</cp:coreProperties>
</file>