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Учреждения!$29:$30</definedName>
    <definedName name="_xlnm.Print_Area" localSheetId="1">'Муниципальные районы'!$A$1:$P$15</definedName>
    <definedName name="_xlnm.Print_Area" localSheetId="0">Учреждения!$A$1:$E$66</definedName>
  </definedNames>
  <calcPr calcId="145621" refMode="R1C1"/>
</workbook>
</file>

<file path=xl/calcChain.xml><?xml version="1.0" encoding="utf-8"?>
<calcChain xmlns="http://schemas.openxmlformats.org/spreadsheetml/2006/main">
  <c r="E27" i="1" l="1"/>
  <c r="E8" i="1" s="1"/>
  <c r="B13" i="2"/>
  <c r="E9" i="1"/>
  <c r="E18" i="1"/>
  <c r="E12" i="1"/>
  <c r="E11" i="1"/>
  <c r="E10" i="1"/>
  <c r="E15" i="1"/>
  <c r="E17" i="1"/>
  <c r="E16" i="1"/>
  <c r="E14" i="1"/>
  <c r="A2" i="2" l="1"/>
  <c r="B2" i="2" s="1"/>
  <c r="C2" i="2" s="1"/>
  <c r="A14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<sst xmlns="http://schemas.openxmlformats.org/spreadsheetml/2006/main" count="93" uniqueCount="92">
  <si>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</si>
  <si>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</si>
  <si>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</si>
  <si>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</si>
  <si>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</si>
  <si>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</si>
  <si>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</si>
  <si>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</si>
  <si>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</si>
  <si>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</si>
  <si>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</si>
  <si>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</si>
  <si>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</si>
  <si>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</si>
  <si>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</si>
  <si>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</si>
  <si>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</si>
  <si>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</si>
  <si>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</si>
  <si>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</si>
  <si>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</si>
  <si>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</si>
  <si>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</si>
  <si>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</si>
  <si>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</si>
  <si>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</si>
  <si>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</si>
  <si>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</si>
  <si>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</si>
  <si>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</si>
  <si>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</si>
  <si>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поддержку мер по обеспечению сбалансированности бюджетов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</si>
  <si>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</si>
  <si>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</si>
  <si>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</si>
  <si>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</si>
  <si>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Иные межбюджетные трансферты на обеспечение деятельности муниципальных учреждений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</si>
  <si>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</si>
  <si>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</si>
  <si>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21.05.2015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</si>
  <si>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</si>
  <si>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</si>
  <si>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</si>
  <si>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</si>
  <si>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</si>
  <si>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</si>
  <si>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</si>
  <si>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</si>
  <si>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</si>
  <si>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</si>
  <si>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</si>
  <si>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</si>
  <si>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</si>
  <si>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</si>
  <si>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</si>
  <si>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</si>
  <si>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</si>
  <si>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</si>
  <si>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</si>
  <si>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</si>
  <si>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</si>
  <si>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</si>
  <si>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Государственная жилищная инспекция Камчатского края</t>
  </si>
  <si>
    <t>Государственная инспекция по контролю в сфере закупок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</si>
  <si>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</si>
  <si>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</si>
  <si>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</si>
  <si>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</si>
  <si>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</si>
  <si>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</si>
  <si>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</si>
  <si>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</si>
  <si>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</si>
  <si>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ИТОГО</t>
  </si>
  <si>
    <t>15.05.2015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</si>
  <si>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</si>
  <si>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</si>
  <si>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Единая субвенция бюджетам субъектов Российской Федерации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</si>
  <si>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</si>
  <si>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</si>
  <si>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</si>
  <si>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</si>
  <si>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</si>
  <si>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Субвенции бюджетам субъектов Российской Федерации на осуществление отдельных полномочий в области лесных отношений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</si>
  <si>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</si>
  <si>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</si>
  <si>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</si>
  <si>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</si>
  <si>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Субвенции бюджетам субъектов Российской Федерации на осуществление отдельных полномочий в области водных отношений</t>
  </si>
  <si>
    <t>Дотации бюджетам субъектов Российской Федерации на поддержку мер по обеспечению сбалансированности бюджетов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</si>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</sst>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8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/>
    <xf numFmtId="164" fontId="3" fillId="0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view="pageBreakPreview" zoomScaleNormal="100" zoomScaleSheetLayoutView="100" workbookViewId="0">
      <selection activeCell="E8" sqref="E8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4" t="s">
        <v>0</v>
      </c>
      <c r="B1" s="44"/>
      <c r="C1" s="44"/>
      <c r="D1" s="44"/>
      <c r="E1" s="44"/>
      <c r="F1" s="30" t="s">
        <v>74</v>
      </c>
      <c r="G1" s="31" t="str">
        <f>TEXT(F1,"[$-FC19]ДД ММММ")</f>
        <v>15 мая</v>
      </c>
      <c r="H1" s="31" t="str">
        <f>TEXT(F1,"[$-FC19]ДД.ММ.ГГГ \г")</f>
        <v>15.05.2015 г</v>
      </c>
    </row>
    <row r="2" spans="1:9" ht="15.6" x14ac:dyDescent="0.3">
      <c r="A2" s="44" t="str">
        <f>CONCATENATE("с ",G1," по ",G2,"ода")</f>
        <v>с 15 мая по 21 мая 2015 года</v>
      </c>
      <c r="B2" s="44"/>
      <c r="C2" s="44"/>
      <c r="D2" s="44"/>
      <c r="E2" s="44"/>
      <c r="F2" s="30" t="s">
        <v>39</v>
      </c>
      <c r="G2" s="31" t="str">
        <f>TEXT(F2,"[$-FC19]ДД ММММ ГГГ \г")</f>
        <v>21 мая 2015 г</v>
      </c>
      <c r="H2" s="31" t="str">
        <f>TEXT(F2,"[$-FC19]ДД.ММ.ГГГ \г")</f>
        <v>21.05.2015 г</v>
      </c>
      <c r="I2" s="21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5" t="str">
        <f>CONCATENATE("Остатки средств на ",H1,".")</f>
        <v>Остатки средств на 15.05.2015 г.</v>
      </c>
      <c r="B5" s="46"/>
      <c r="C5" s="46"/>
      <c r="D5" s="47"/>
      <c r="E5" s="61">
        <v>3263935.6</v>
      </c>
      <c r="F5" s="21"/>
    </row>
    <row r="6" spans="1:9" x14ac:dyDescent="0.3">
      <c r="A6" s="9"/>
      <c r="B6" s="10"/>
      <c r="C6" s="10"/>
      <c r="D6" s="10"/>
      <c r="E6" s="11"/>
    </row>
    <row r="7" spans="1:9" x14ac:dyDescent="0.3">
      <c r="A7" s="54" t="s">
        <v>2</v>
      </c>
      <c r="B7" s="55"/>
      <c r="C7" s="55"/>
      <c r="D7" s="55"/>
      <c r="E7" s="12"/>
    </row>
    <row r="8" spans="1:9" x14ac:dyDescent="0.3">
      <c r="A8" s="49" t="s">
        <v>3</v>
      </c>
      <c r="B8" s="55"/>
      <c r="C8" s="55"/>
      <c r="D8" s="55"/>
      <c r="E8" s="8">
        <f>E27-E9</f>
        <v>261572.29229000001</v>
      </c>
    </row>
    <row r="9" spans="1:9" x14ac:dyDescent="0.3">
      <c r="A9" s="56" t="s">
        <v>4</v>
      </c>
      <c r="B9" s="55"/>
      <c r="C9" s="55"/>
      <c r="D9" s="55"/>
      <c r="E9" s="13">
        <f>SUM(E10:E26)</f>
        <v>119732.79999999999</v>
      </c>
    </row>
    <row r="10" spans="1:9" s="59" customFormat="1" ht="30" customHeight="1" x14ac:dyDescent="0.3">
      <c r="A10" s="62" t="s">
        <v>75</v>
      </c>
      <c r="B10" s="63"/>
      <c r="C10" s="63"/>
      <c r="D10" s="64"/>
      <c r="E10" s="60">
        <f>186.5+41.7</f>
        <v>228.2</v>
      </c>
    </row>
    <row r="11" spans="1:9" s="59" customFormat="1" ht="30" customHeight="1" x14ac:dyDescent="0.3">
      <c r="A11" s="62" t="s">
        <v>76</v>
      </c>
      <c r="B11" s="63"/>
      <c r="C11" s="63"/>
      <c r="D11" s="64"/>
      <c r="E11" s="60">
        <f>0.8+1</f>
        <v>1.8</v>
      </c>
    </row>
    <row r="12" spans="1:9" s="59" customFormat="1" ht="16.2" customHeight="1" x14ac:dyDescent="0.3">
      <c r="A12" s="62" t="s">
        <v>77</v>
      </c>
      <c r="B12" s="63"/>
      <c r="C12" s="63"/>
      <c r="D12" s="64"/>
      <c r="E12" s="60">
        <f>636.6+422.3+174+133.7</f>
        <v>1366.6000000000001</v>
      </c>
    </row>
    <row r="13" spans="1:9" s="59" customFormat="1" ht="57.6" customHeight="1" x14ac:dyDescent="0.3">
      <c r="A13" s="62" t="s">
        <v>78</v>
      </c>
      <c r="B13" s="63"/>
      <c r="C13" s="63"/>
      <c r="D13" s="64"/>
      <c r="E13" s="60">
        <v>435.2</v>
      </c>
    </row>
    <row r="14" spans="1:9" s="59" customFormat="1" ht="30" customHeight="1" x14ac:dyDescent="0.3">
      <c r="A14" s="62" t="s">
        <v>79</v>
      </c>
      <c r="B14" s="63"/>
      <c r="C14" s="63"/>
      <c r="D14" s="64"/>
      <c r="E14" s="60">
        <f>9861.5+2188</f>
        <v>12049.5</v>
      </c>
    </row>
    <row r="15" spans="1:9" s="59" customFormat="1" ht="45" customHeight="1" x14ac:dyDescent="0.3">
      <c r="A15" s="62" t="s">
        <v>81</v>
      </c>
      <c r="B15" s="63"/>
      <c r="C15" s="63"/>
      <c r="D15" s="64"/>
      <c r="E15" s="60">
        <f>4316.8+6341.3+682.1</f>
        <v>11340.2</v>
      </c>
    </row>
    <row r="16" spans="1:9" s="59" customFormat="1" ht="43.8" customHeight="1" x14ac:dyDescent="0.3">
      <c r="A16" s="62" t="s">
        <v>80</v>
      </c>
      <c r="B16" s="63"/>
      <c r="C16" s="63"/>
      <c r="D16" s="64"/>
      <c r="E16" s="60">
        <f>185.7+292.5</f>
        <v>478.2</v>
      </c>
    </row>
    <row r="17" spans="1:5" s="59" customFormat="1" ht="30" customHeight="1" x14ac:dyDescent="0.3">
      <c r="A17" s="62" t="s">
        <v>82</v>
      </c>
      <c r="B17" s="63"/>
      <c r="C17" s="63"/>
      <c r="D17" s="64"/>
      <c r="E17" s="60">
        <f>15095+178.7</f>
        <v>15273.7</v>
      </c>
    </row>
    <row r="18" spans="1:5" s="59" customFormat="1" ht="30" customHeight="1" x14ac:dyDescent="0.3">
      <c r="A18" s="62" t="s">
        <v>83</v>
      </c>
      <c r="B18" s="63"/>
      <c r="C18" s="63"/>
      <c r="D18" s="64"/>
      <c r="E18" s="60">
        <f>511+400.1+236.7+1139+1100.2</f>
        <v>3387</v>
      </c>
    </row>
    <row r="19" spans="1:5" s="59" customFormat="1" ht="30" customHeight="1" x14ac:dyDescent="0.3">
      <c r="A19" s="62" t="s">
        <v>84</v>
      </c>
      <c r="B19" s="63"/>
      <c r="C19" s="63"/>
      <c r="D19" s="64"/>
      <c r="E19" s="60">
        <v>17691.8</v>
      </c>
    </row>
    <row r="20" spans="1:5" s="59" customFormat="1" ht="30" customHeight="1" x14ac:dyDescent="0.3">
      <c r="A20" s="62" t="s">
        <v>85</v>
      </c>
      <c r="B20" s="63"/>
      <c r="C20" s="63"/>
      <c r="D20" s="64"/>
      <c r="E20" s="60">
        <v>26.8</v>
      </c>
    </row>
    <row r="21" spans="1:5" s="59" customFormat="1" ht="30" customHeight="1" x14ac:dyDescent="0.3">
      <c r="A21" s="62" t="s">
        <v>86</v>
      </c>
      <c r="B21" s="63"/>
      <c r="C21" s="63"/>
      <c r="D21" s="64"/>
      <c r="E21" s="60">
        <v>129.30000000000001</v>
      </c>
    </row>
    <row r="22" spans="1:5" s="59" customFormat="1" ht="30" customHeight="1" x14ac:dyDescent="0.3">
      <c r="A22" s="62" t="s">
        <v>87</v>
      </c>
      <c r="B22" s="63"/>
      <c r="C22" s="63"/>
      <c r="D22" s="64"/>
      <c r="E22" s="60">
        <v>5447.4</v>
      </c>
    </row>
    <row r="23" spans="1:5" s="59" customFormat="1" ht="30" customHeight="1" x14ac:dyDescent="0.3">
      <c r="A23" s="62" t="s">
        <v>88</v>
      </c>
      <c r="B23" s="63"/>
      <c r="C23" s="63"/>
      <c r="D23" s="64"/>
      <c r="E23" s="60">
        <v>5597.4</v>
      </c>
    </row>
    <row r="24" spans="1:5" s="59" customFormat="1" ht="30" customHeight="1" x14ac:dyDescent="0.3">
      <c r="A24" s="62" t="s">
        <v>89</v>
      </c>
      <c r="B24" s="63"/>
      <c r="C24" s="63"/>
      <c r="D24" s="64"/>
      <c r="E24" s="60">
        <v>33752</v>
      </c>
    </row>
    <row r="25" spans="1:5" s="59" customFormat="1" ht="30" customHeight="1" x14ac:dyDescent="0.3">
      <c r="A25" s="62" t="s">
        <v>90</v>
      </c>
      <c r="B25" s="63"/>
      <c r="C25" s="63"/>
      <c r="D25" s="64"/>
      <c r="E25" s="60">
        <v>27.7</v>
      </c>
    </row>
    <row r="26" spans="1:5" s="59" customFormat="1" ht="30" customHeight="1" x14ac:dyDescent="0.3">
      <c r="A26" s="62" t="s">
        <v>91</v>
      </c>
      <c r="B26" s="63"/>
      <c r="C26" s="63"/>
      <c r="D26" s="64"/>
      <c r="E26" s="60">
        <v>12500</v>
      </c>
    </row>
    <row r="27" spans="1:5" x14ac:dyDescent="0.3">
      <c r="A27" s="48" t="s">
        <v>5</v>
      </c>
      <c r="B27" s="49"/>
      <c r="C27" s="49"/>
      <c r="D27" s="49"/>
      <c r="E27" s="12">
        <f>'Муниципальные районы'!B14-Учреждения!E5+'Муниципальные районы'!B13</f>
        <v>381305.09229</v>
      </c>
    </row>
    <row r="28" spans="1:5" x14ac:dyDescent="0.3">
      <c r="A28" s="14"/>
      <c r="B28" s="15"/>
      <c r="C28" s="15"/>
      <c r="D28" s="6"/>
      <c r="E28" s="16"/>
    </row>
    <row r="29" spans="1:5" x14ac:dyDescent="0.3">
      <c r="A29" s="50" t="s">
        <v>14</v>
      </c>
      <c r="B29" s="52" t="s">
        <v>6</v>
      </c>
      <c r="C29" s="53" t="s">
        <v>7</v>
      </c>
      <c r="D29" s="53"/>
      <c r="E29" s="53"/>
    </row>
    <row r="30" spans="1:5" ht="82.8" x14ac:dyDescent="0.3">
      <c r="A30" s="51"/>
      <c r="B30" s="52"/>
      <c r="C30" s="17" t="s">
        <v>8</v>
      </c>
      <c r="D30" s="17" t="s">
        <v>9</v>
      </c>
      <c r="E30" s="17" t="s">
        <v>10</v>
      </c>
    </row>
    <row r="31" spans="1:5" x14ac:dyDescent="0.3">
      <c r="A31" s="20" t="s">
        <v>40</v>
      </c>
      <c r="B31" s="18">
        <v>399.78224</v>
      </c>
      <c r="C31" s="18">
        <v>95.265370000000004</v>
      </c>
      <c r="D31" s="18">
        <v>28.771540000000002</v>
      </c>
      <c r="E31" s="18"/>
    </row>
    <row r="32" spans="1:5" x14ac:dyDescent="0.3">
      <c r="A32" s="20" t="s">
        <v>41</v>
      </c>
      <c r="B32" s="18">
        <v>293.10000000000002</v>
      </c>
      <c r="C32" s="18">
        <v>100</v>
      </c>
      <c r="D32" s="18"/>
      <c r="E32" s="18"/>
    </row>
    <row r="33" spans="1:5" x14ac:dyDescent="0.3">
      <c r="A33" s="20" t="s">
        <v>42</v>
      </c>
      <c r="B33" s="18">
        <v>24342.628059999999</v>
      </c>
      <c r="C33" s="18"/>
      <c r="D33" s="18"/>
      <c r="E33" s="18"/>
    </row>
    <row r="34" spans="1:5" ht="27.6" x14ac:dyDescent="0.3">
      <c r="A34" s="20" t="s">
        <v>43</v>
      </c>
      <c r="B34" s="18">
        <v>2615.5044699999999</v>
      </c>
      <c r="C34" s="18">
        <v>97.156999999999996</v>
      </c>
      <c r="D34" s="18"/>
      <c r="E34" s="18"/>
    </row>
    <row r="35" spans="1:5" x14ac:dyDescent="0.3">
      <c r="A35" s="20" t="s">
        <v>44</v>
      </c>
      <c r="B35" s="18">
        <v>36.175040000000003</v>
      </c>
      <c r="C35" s="18"/>
      <c r="D35" s="18">
        <v>1</v>
      </c>
      <c r="E35" s="18"/>
    </row>
    <row r="36" spans="1:5" x14ac:dyDescent="0.3">
      <c r="A36" s="20" t="s">
        <v>45</v>
      </c>
      <c r="B36" s="18">
        <v>118.89802</v>
      </c>
      <c r="C36" s="18"/>
      <c r="D36" s="18"/>
      <c r="E36" s="18"/>
    </row>
    <row r="37" spans="1:5" ht="27.6" x14ac:dyDescent="0.3">
      <c r="A37" s="20" t="s">
        <v>46</v>
      </c>
      <c r="B37" s="18">
        <v>110056.1645</v>
      </c>
      <c r="C37" s="18"/>
      <c r="D37" s="18"/>
      <c r="E37" s="18"/>
    </row>
    <row r="38" spans="1:5" x14ac:dyDescent="0.3">
      <c r="A38" s="20" t="s">
        <v>47</v>
      </c>
      <c r="B38" s="18">
        <v>69529.704679999995</v>
      </c>
      <c r="C38" s="18"/>
      <c r="D38" s="18"/>
      <c r="E38" s="18"/>
    </row>
    <row r="39" spans="1:5" x14ac:dyDescent="0.3">
      <c r="A39" s="20" t="s">
        <v>48</v>
      </c>
      <c r="B39" s="18">
        <v>857.39237000000003</v>
      </c>
      <c r="C39" s="18">
        <v>250</v>
      </c>
      <c r="D39" s="18"/>
      <c r="E39" s="18">
        <v>814.89263000000005</v>
      </c>
    </row>
    <row r="40" spans="1:5" x14ac:dyDescent="0.3">
      <c r="A40" s="20" t="s">
        <v>49</v>
      </c>
      <c r="B40" s="18">
        <v>12780.4218</v>
      </c>
      <c r="C40" s="18">
        <v>547</v>
      </c>
      <c r="D40" s="18"/>
      <c r="E40" s="18">
        <v>1975.0953099999999</v>
      </c>
    </row>
    <row r="41" spans="1:5" x14ac:dyDescent="0.3">
      <c r="A41" s="20" t="s">
        <v>50</v>
      </c>
      <c r="B41" s="18">
        <v>25492.532319999998</v>
      </c>
      <c r="C41" s="18"/>
      <c r="D41" s="18"/>
      <c r="E41" s="18">
        <v>18947.42641</v>
      </c>
    </row>
    <row r="42" spans="1:5" x14ac:dyDescent="0.3">
      <c r="A42" s="20" t="s">
        <v>51</v>
      </c>
      <c r="B42" s="18">
        <v>1972.60707</v>
      </c>
      <c r="C42" s="18">
        <v>599.19457999999997</v>
      </c>
      <c r="D42" s="18">
        <v>20.112490000000001</v>
      </c>
      <c r="E42" s="18"/>
    </row>
    <row r="43" spans="1:5" ht="27.6" x14ac:dyDescent="0.3">
      <c r="A43" s="20" t="s">
        <v>52</v>
      </c>
      <c r="B43" s="18">
        <v>1884.15804</v>
      </c>
      <c r="C43" s="18"/>
      <c r="D43" s="18"/>
      <c r="E43" s="18"/>
    </row>
    <row r="44" spans="1:5" x14ac:dyDescent="0.3">
      <c r="A44" s="20" t="s">
        <v>53</v>
      </c>
      <c r="B44" s="18">
        <v>61.65</v>
      </c>
      <c r="C44" s="18"/>
      <c r="D44" s="18"/>
      <c r="E44" s="18"/>
    </row>
    <row r="45" spans="1:5" x14ac:dyDescent="0.3">
      <c r="A45" s="20" t="s">
        <v>54</v>
      </c>
      <c r="B45" s="18">
        <v>7067.6570000000002</v>
      </c>
      <c r="C45" s="18"/>
      <c r="D45" s="18"/>
      <c r="E45" s="18"/>
    </row>
    <row r="46" spans="1:5" x14ac:dyDescent="0.3">
      <c r="A46" s="20" t="s">
        <v>55</v>
      </c>
      <c r="B46" s="18">
        <v>8892.3546200000001</v>
      </c>
      <c r="C46" s="18">
        <v>139.26553999999999</v>
      </c>
      <c r="D46" s="18"/>
      <c r="E46" s="18"/>
    </row>
    <row r="47" spans="1:5" x14ac:dyDescent="0.3">
      <c r="A47" s="20" t="s">
        <v>56</v>
      </c>
      <c r="B47" s="18">
        <v>1.6010899999999999</v>
      </c>
      <c r="C47" s="18"/>
      <c r="D47" s="18"/>
      <c r="E47" s="18"/>
    </row>
    <row r="48" spans="1:5" ht="27.6" x14ac:dyDescent="0.3">
      <c r="A48" s="20" t="s">
        <v>57</v>
      </c>
      <c r="B48" s="18">
        <v>2384.1163299999998</v>
      </c>
      <c r="C48" s="18">
        <v>2215.4038300000002</v>
      </c>
      <c r="D48" s="18"/>
      <c r="E48" s="18">
        <v>43.2</v>
      </c>
    </row>
    <row r="49" spans="1:5" x14ac:dyDescent="0.3">
      <c r="A49" s="20" t="s">
        <v>58</v>
      </c>
      <c r="B49" s="18">
        <v>371.59478999999999</v>
      </c>
      <c r="C49" s="18"/>
      <c r="D49" s="18"/>
      <c r="E49" s="18"/>
    </row>
    <row r="50" spans="1:5" x14ac:dyDescent="0.3">
      <c r="A50" s="20" t="s">
        <v>59</v>
      </c>
      <c r="B50" s="18">
        <v>2850.9467100000002</v>
      </c>
      <c r="C50" s="18"/>
      <c r="D50" s="18">
        <v>9.5435700000000008</v>
      </c>
      <c r="E50" s="18"/>
    </row>
    <row r="51" spans="1:5" x14ac:dyDescent="0.3">
      <c r="A51" s="20" t="s">
        <v>60</v>
      </c>
      <c r="B51" s="18">
        <v>100</v>
      </c>
      <c r="C51" s="18"/>
      <c r="D51" s="18"/>
      <c r="E51" s="18"/>
    </row>
    <row r="52" spans="1:5" x14ac:dyDescent="0.3">
      <c r="A52" s="20" t="s">
        <v>61</v>
      </c>
      <c r="B52" s="18">
        <v>98.9</v>
      </c>
      <c r="C52" s="18"/>
      <c r="D52" s="18"/>
      <c r="E52" s="18"/>
    </row>
    <row r="53" spans="1:5" x14ac:dyDescent="0.3">
      <c r="A53" s="20" t="s">
        <v>62</v>
      </c>
      <c r="B53" s="18">
        <v>151.74787000000001</v>
      </c>
      <c r="C53" s="18"/>
      <c r="D53" s="18"/>
      <c r="E53" s="18"/>
    </row>
    <row r="54" spans="1:5" x14ac:dyDescent="0.3">
      <c r="A54" s="20" t="s">
        <v>63</v>
      </c>
      <c r="B54" s="18">
        <v>1130.5</v>
      </c>
      <c r="C54" s="18">
        <v>804</v>
      </c>
      <c r="D54" s="18">
        <v>200</v>
      </c>
      <c r="E54" s="18"/>
    </row>
    <row r="55" spans="1:5" ht="27.6" x14ac:dyDescent="0.3">
      <c r="A55" s="20" t="s">
        <v>64</v>
      </c>
      <c r="B55" s="18">
        <v>20868.994500000001</v>
      </c>
      <c r="C55" s="18">
        <v>6500</v>
      </c>
      <c r="D55" s="18"/>
      <c r="E55" s="18"/>
    </row>
    <row r="56" spans="1:5" ht="27.6" x14ac:dyDescent="0.3">
      <c r="A56" s="20" t="s">
        <v>65</v>
      </c>
      <c r="B56" s="18">
        <v>23.347480000000001</v>
      </c>
      <c r="C56" s="18"/>
      <c r="D56" s="18"/>
      <c r="E56" s="18"/>
    </row>
    <row r="57" spans="1:5" x14ac:dyDescent="0.3">
      <c r="A57" s="20" t="s">
        <v>66</v>
      </c>
      <c r="B57" s="18">
        <v>221.89098999999999</v>
      </c>
      <c r="C57" s="18"/>
      <c r="D57" s="18"/>
      <c r="E57" s="18"/>
    </row>
    <row r="58" spans="1:5" x14ac:dyDescent="0.3">
      <c r="A58" s="20" t="s">
        <v>67</v>
      </c>
      <c r="B58" s="18">
        <v>60.66086</v>
      </c>
      <c r="C58" s="18"/>
      <c r="D58" s="18"/>
      <c r="E58" s="18"/>
    </row>
    <row r="59" spans="1:5" x14ac:dyDescent="0.3">
      <c r="A59" s="20" t="s">
        <v>68</v>
      </c>
      <c r="B59" s="18">
        <v>850</v>
      </c>
      <c r="C59" s="18">
        <v>250</v>
      </c>
      <c r="D59" s="18"/>
      <c r="E59" s="18"/>
    </row>
    <row r="60" spans="1:5" x14ac:dyDescent="0.3">
      <c r="A60" s="20" t="s">
        <v>69</v>
      </c>
      <c r="B60" s="18">
        <v>3717.5658400000002</v>
      </c>
      <c r="C60" s="18">
        <v>2968.6866100000002</v>
      </c>
      <c r="D60" s="18">
        <v>331.92898000000002</v>
      </c>
      <c r="E60" s="18"/>
    </row>
    <row r="61" spans="1:5" x14ac:dyDescent="0.3">
      <c r="A61" s="20" t="s">
        <v>70</v>
      </c>
      <c r="B61" s="18">
        <v>1500</v>
      </c>
      <c r="C61" s="18"/>
      <c r="D61" s="18"/>
      <c r="E61" s="18"/>
    </row>
    <row r="62" spans="1:5" x14ac:dyDescent="0.3">
      <c r="A62" s="20" t="s">
        <v>71</v>
      </c>
      <c r="B62" s="18">
        <v>114.5</v>
      </c>
      <c r="C62" s="18"/>
      <c r="D62" s="18"/>
      <c r="E62" s="18"/>
    </row>
    <row r="63" spans="1:5" x14ac:dyDescent="0.3">
      <c r="A63" s="20" t="s">
        <v>72</v>
      </c>
      <c r="B63" s="18">
        <v>29.611999999999998</v>
      </c>
      <c r="C63" s="18"/>
      <c r="D63" s="18"/>
      <c r="E63" s="18"/>
    </row>
    <row r="64" spans="1:5" x14ac:dyDescent="0.3">
      <c r="A64" s="22" t="s">
        <v>73</v>
      </c>
      <c r="B64" s="19">
        <v>300876.70869</v>
      </c>
      <c r="C64" s="19">
        <v>14565.97293</v>
      </c>
      <c r="D64" s="19">
        <v>591.35658000000001</v>
      </c>
      <c r="E64" s="19">
        <v>21780.61435</v>
      </c>
    </row>
  </sheetData>
  <mergeCells count="27">
    <mergeCell ref="A25:D25"/>
    <mergeCell ref="A26:D26"/>
    <mergeCell ref="A19:D19"/>
    <mergeCell ref="A20:D20"/>
    <mergeCell ref="A22:D22"/>
    <mergeCell ref="A23:D23"/>
    <mergeCell ref="A24:D24"/>
    <mergeCell ref="A16:D16"/>
    <mergeCell ref="A17:D17"/>
    <mergeCell ref="A15:D15"/>
    <mergeCell ref="A18:D18"/>
    <mergeCell ref="A1:E1"/>
    <mergeCell ref="A2:E2"/>
    <mergeCell ref="A5:D5"/>
    <mergeCell ref="A27:D27"/>
    <mergeCell ref="A29:A30"/>
    <mergeCell ref="B29:B30"/>
    <mergeCell ref="C29:E29"/>
    <mergeCell ref="A7:D7"/>
    <mergeCell ref="A8:D8"/>
    <mergeCell ref="A9:D9"/>
    <mergeCell ref="A10:D10"/>
    <mergeCell ref="A11:D11"/>
    <mergeCell ref="A12:D12"/>
    <mergeCell ref="A13:D13"/>
    <mergeCell ref="A14:D14"/>
    <mergeCell ref="A21:D21"/>
  </mergeCells>
  <pageMargins left="0.87" right="0.38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view="pageBreakPreview" topLeftCell="A7" zoomScaleNormal="100" zoomScaleSheetLayoutView="100" workbookViewId="0">
      <selection activeCell="D13" sqref="D13"/>
    </sheetView>
  </sheetViews>
  <sheetFormatPr defaultRowHeight="14.4" x14ac:dyDescent="0.3"/>
  <cols>
    <col min="1" max="1" width="28" customWidth="1"/>
    <col min="2" max="3" width="13.109375" customWidth="1"/>
    <col min="4" max="4" width="14.44140625" customWidth="1"/>
    <col min="5" max="5" width="13.109375" customWidth="1"/>
    <col min="6" max="6" width="13" customWidth="1"/>
    <col min="7" max="7" width="13.44140625" customWidth="1"/>
    <col min="8" max="9" width="13.21875" customWidth="1"/>
    <col min="10" max="10" width="12.6640625" customWidth="1"/>
    <col min="11" max="11" width="11" customWidth="1"/>
    <col min="12" max="12" width="13.109375" customWidth="1"/>
    <col min="13" max="13" width="13" customWidth="1"/>
    <col min="14" max="15" width="13.33203125" customWidth="1"/>
  </cols>
  <sheetData>
    <row r="1" spans="1:20" s="28" customFormat="1" ht="15.6" x14ac:dyDescent="0.3">
      <c r="A1" s="42" t="s">
        <v>39</v>
      </c>
      <c r="C1" s="29" t="s">
        <v>13</v>
      </c>
    </row>
    <row r="2" spans="1:20" x14ac:dyDescent="0.3">
      <c r="A2" s="37" t="str">
        <f>TEXT(EndData2,"[$-FC19]ДД.ММ.ГГГ")</f>
        <v>21.05.2015</v>
      </c>
      <c r="B2" s="37">
        <f>A2+1</f>
        <v>42146</v>
      </c>
      <c r="C2" s="43" t="str">
        <f>TEXT(B2,"[$-FC19]ДД.ММ.ГГГ")</f>
        <v>22.05.2015</v>
      </c>
      <c r="O2" s="57" t="s">
        <v>12</v>
      </c>
      <c r="P2" s="58"/>
    </row>
    <row r="3" spans="1:20" s="27" customFormat="1" ht="51.75" customHeight="1" x14ac:dyDescent="0.25">
      <c r="A3" s="34" t="s">
        <v>15</v>
      </c>
      <c r="B3" s="41" t="s">
        <v>16</v>
      </c>
      <c r="C3" s="38" t="s">
        <v>17</v>
      </c>
      <c r="D3" s="38" t="s">
        <v>18</v>
      </c>
      <c r="E3" s="38" t="s">
        <v>19</v>
      </c>
      <c r="F3" s="38" t="s">
        <v>20</v>
      </c>
      <c r="G3" s="38" t="s">
        <v>21</v>
      </c>
      <c r="H3" s="38" t="s">
        <v>22</v>
      </c>
      <c r="I3" s="38" t="s">
        <v>23</v>
      </c>
      <c r="J3" s="38" t="s">
        <v>24</v>
      </c>
      <c r="K3" s="38" t="s">
        <v>25</v>
      </c>
      <c r="L3" s="38" t="s">
        <v>26</v>
      </c>
      <c r="M3" s="38" t="s">
        <v>27</v>
      </c>
      <c r="N3" s="38" t="s">
        <v>28</v>
      </c>
      <c r="O3" s="38" t="s">
        <v>29</v>
      </c>
      <c r="P3" s="23" t="s">
        <v>11</v>
      </c>
    </row>
    <row r="4" spans="1:20" ht="40.200000000000003" x14ac:dyDescent="0.3">
      <c r="A4" s="24" t="s">
        <v>31</v>
      </c>
      <c r="B4" s="39">
        <v>80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25">
        <v>80</v>
      </c>
      <c r="Q4" s="26"/>
      <c r="R4" s="26"/>
      <c r="S4" s="26"/>
      <c r="T4" s="26"/>
    </row>
    <row r="5" spans="1:20" ht="126.6" customHeight="1" x14ac:dyDescent="0.3">
      <c r="A5" s="24" t="s">
        <v>32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>
        <v>200</v>
      </c>
      <c r="M5" s="39"/>
      <c r="N5" s="39">
        <v>200</v>
      </c>
      <c r="O5" s="39"/>
      <c r="P5" s="25">
        <v>400</v>
      </c>
      <c r="Q5" s="26"/>
      <c r="R5" s="26"/>
      <c r="S5" s="26"/>
      <c r="T5" s="26"/>
    </row>
    <row r="6" spans="1:20" ht="79.8" x14ac:dyDescent="0.3">
      <c r="A6" s="24" t="s">
        <v>33</v>
      </c>
      <c r="B6" s="39">
        <v>30880.52</v>
      </c>
      <c r="C6" s="39">
        <v>135.07877999999999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25">
        <v>31015.59878</v>
      </c>
      <c r="Q6" s="26"/>
      <c r="R6" s="26"/>
      <c r="S6" s="26"/>
      <c r="T6" s="26"/>
    </row>
    <row r="7" spans="1:20" ht="93" x14ac:dyDescent="0.3">
      <c r="A7" s="24" t="s">
        <v>34</v>
      </c>
      <c r="B7" s="39"/>
      <c r="C7" s="39">
        <v>456.5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25">
        <v>456.5</v>
      </c>
      <c r="Q7" s="26"/>
      <c r="R7" s="26"/>
      <c r="S7" s="26"/>
      <c r="T7" s="26"/>
    </row>
    <row r="8" spans="1:20" ht="119.4" x14ac:dyDescent="0.3">
      <c r="A8" s="24" t="s">
        <v>35</v>
      </c>
      <c r="B8" s="39"/>
      <c r="C8" s="39"/>
      <c r="D8" s="39"/>
      <c r="E8" s="39"/>
      <c r="F8" s="39"/>
      <c r="G8" s="39"/>
      <c r="H8" s="39"/>
      <c r="I8" s="39"/>
      <c r="J8" s="39"/>
      <c r="K8" s="39">
        <v>446</v>
      </c>
      <c r="L8" s="39"/>
      <c r="M8" s="39"/>
      <c r="N8" s="39">
        <v>1449</v>
      </c>
      <c r="O8" s="39"/>
      <c r="P8" s="25">
        <v>1895</v>
      </c>
      <c r="Q8" s="26"/>
      <c r="R8" s="26"/>
      <c r="S8" s="26"/>
      <c r="T8" s="26"/>
    </row>
    <row r="9" spans="1:20" ht="42" customHeight="1" x14ac:dyDescent="0.3">
      <c r="A9" s="24" t="s">
        <v>36</v>
      </c>
      <c r="B9" s="39"/>
      <c r="C9" s="39"/>
      <c r="D9" s="39"/>
      <c r="E9" s="39"/>
      <c r="F9" s="39"/>
      <c r="G9" s="39">
        <v>40000</v>
      </c>
      <c r="H9" s="39"/>
      <c r="I9" s="39"/>
      <c r="J9" s="39"/>
      <c r="K9" s="39"/>
      <c r="L9" s="39"/>
      <c r="M9" s="39"/>
      <c r="N9" s="39"/>
      <c r="O9" s="39"/>
      <c r="P9" s="25">
        <v>40000</v>
      </c>
      <c r="Q9" s="26"/>
      <c r="R9" s="26"/>
      <c r="S9" s="26"/>
      <c r="T9" s="26"/>
    </row>
    <row r="10" spans="1:20" ht="66.599999999999994" x14ac:dyDescent="0.3">
      <c r="A10" s="24" t="s">
        <v>37</v>
      </c>
      <c r="B10" s="39"/>
      <c r="C10" s="39">
        <v>129.28482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25">
        <v>129.28482</v>
      </c>
      <c r="Q10" s="26"/>
      <c r="R10" s="26"/>
      <c r="S10" s="26"/>
      <c r="T10" s="26"/>
    </row>
    <row r="11" spans="1:20" x14ac:dyDescent="0.3">
      <c r="A11" s="32" t="s">
        <v>38</v>
      </c>
      <c r="B11" s="40">
        <v>30960.52</v>
      </c>
      <c r="C11" s="40">
        <v>720.86360000000002</v>
      </c>
      <c r="D11" s="40"/>
      <c r="E11" s="40"/>
      <c r="F11" s="40"/>
      <c r="G11" s="40">
        <v>40000</v>
      </c>
      <c r="H11" s="40"/>
      <c r="I11" s="40"/>
      <c r="J11" s="40"/>
      <c r="K11" s="40">
        <v>446</v>
      </c>
      <c r="L11" s="40">
        <v>200</v>
      </c>
      <c r="M11" s="40"/>
      <c r="N11" s="40">
        <v>1649</v>
      </c>
      <c r="O11" s="40"/>
      <c r="P11" s="25">
        <v>73976.383600000001</v>
      </c>
      <c r="Q11" s="33"/>
      <c r="R11" s="33"/>
      <c r="S11" s="33"/>
      <c r="T11" s="33"/>
    </row>
    <row r="13" spans="1:20" x14ac:dyDescent="0.3">
      <c r="A13" s="36" t="s">
        <v>30</v>
      </c>
      <c r="B13" s="35">
        <f>Учреждения!B64+'Муниципальные районы'!P11</f>
        <v>374853.09229</v>
      </c>
    </row>
    <row r="14" spans="1:20" ht="32.25" customHeight="1" x14ac:dyDescent="0.3">
      <c r="A14" s="36" t="str">
        <f>CONCATENATE("Остатки бюджетных средств на ",C2,"г.")</f>
        <v>Остатки бюджетных средств на 22.05.2015г.</v>
      </c>
      <c r="B14" s="35">
        <v>3270387.6</v>
      </c>
    </row>
  </sheetData>
  <mergeCells count="1">
    <mergeCell ref="O2:P2"/>
  </mergeCells>
  <pageMargins left="0.23622047244094491" right="0.17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2015-05-25T23:09:58Z</dcterms:modified>
</cp:coreProperties>
</file>