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_xlnm.Print_Titles" localSheetId="0">Бюджетополучатели!$35:$36</definedName>
    <definedName name="_xlnm.Print_Titles" localSheetId="1">'Муниципальные районы'!$1:$3</definedName>
    <definedName name="_xlnm.Print_Area" localSheetId="0">Бюджетополучатели!$A$1:$D$79</definedName>
    <definedName name="_xlnm.Print_Area" localSheetId="1">'Муниципальные районы'!$A$1:$P$43</definedName>
  </definedNames>
  <calcPr calcId="145621"/>
</workbook>
</file>

<file path=xl/calcChain.xml><?xml version="1.0" encoding="utf-8"?>
<calcChain xmlns="http://schemas.openxmlformats.org/spreadsheetml/2006/main">
  <c r="A2" i="1" l="1"/>
  <c r="A5" i="1" l="1"/>
  <c r="D9" i="1" l="1"/>
  <c r="D13" i="1" l="1"/>
  <c r="D10" i="1"/>
  <c r="D6" i="1"/>
  <c r="F1" i="1" l="1"/>
  <c r="E6" i="1" s="1"/>
  <c r="E3" i="1" l="1"/>
  <c r="G3" i="1" s="1"/>
  <c r="A11" i="1" s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<sst xmlns="http://schemas.openxmlformats.org/spreadsheetml/2006/main" count="131" uniqueCount="129">
  <si>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</si>
  <si>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</si>
  <si>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</si>
  <si>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</si>
  <si>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</si>
  <si>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</si>
  <si>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</si>
  <si>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</si>
  <si>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</si>
  <si>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</si>
  <si>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</si>
  <si>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</si>
  <si>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</si>
  <si>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</si>
  <si>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</si>
  <si>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</si>
  <si>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</si>
  <si>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</si>
  <si>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</si>
  <si>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</si>
  <si>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</si>
  <si>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</si>
  <si>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</si>
  <si>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</si>
  <si>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</si>
  <si>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</si>
  <si>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</si>
  <si>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</si>
  <si>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</si>
  <si>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</si>
  <si>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</si>
  <si>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</si>
  <si>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</si>
  <si>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</si>
  <si>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</si>
  <si>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</si>
  <si>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</si>
  <si>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</si>
  <si>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</si>
  <si>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</si>
  <si>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</si>
  <si>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</si>
  <si>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</si>
  <si>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</si>
  <si>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</si>
  <si>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</si>
  <si>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</si>
  <si>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</si>
  <si>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</si>
  <si>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</si>
  <si>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</si>
  <si>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</si>
  <si>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</si>
  <si>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</si>
  <si>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</si>
  <si>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</si>
  <si>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</si>
  <si>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</si>
  <si>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</si>
  <si>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</si>
  <si>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оплату ремонтно-восстановительных работ здания администрации сельского поселения «село Слаутное», пострадавшего от паводка в июне 2014 года</t>
  </si>
  <si>
    <t>Иные межбюджетные трансферты на выравнивание обеспеченности муниципальных образований в Камчатском крае</t>
  </si>
  <si>
    <t>Иные межбюджетные трансферты на погашение кредиторской задолженности  по выполнению отдельных государственных полномочий Камчатского края по социальному обслуживанию граждан в Камчатском крае</t>
  </si>
  <si>
    <t>Иные межбюджетные трансферты на оплату работ по технологическому присоединению потребителей микрорайона жилой застройки в районе 110 квартала в г. Петропавловск-Камчатском</t>
  </si>
  <si>
    <t>Иные межбюджетные трансферты на капитальный ремонт котельной № 2 и замену ветхих участков теплотрасс в п.Козыревск Усть-Камчатского района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</si>
  <si>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</si>
  <si>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</si>
  <si>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</si>
  <si>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</si>
  <si>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</si>
  <si>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</si>
  <si>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</si>
  <si>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</si>
  <si>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</si>
  <si>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</si>
  <si>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</si>
  <si>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</si>
  <si>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</si>
  <si>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</si>
  <si>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</si>
  <si>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</si>
  <si>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</si>
  <si>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</si>
  <si>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</si>
  <si>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</si>
  <si>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</si>
  <si>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</si>
  <si>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</si>
  <si>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</si>
  <si>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</si>
  <si>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</si>
  <si>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</si>
  <si>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</si>
  <si>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</si>
  <si>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</si>
  <si>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</si>
  <si>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</si>
  <si>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</si>
  <si>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</si>
  <si>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</si>
  <si>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</si>
  <si>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</si>
  <si>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</si>
  <si>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</si>
  <si>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</si>
  <si>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</si>
  <si>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</si>
  <si>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</si>
  <si>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</si>
  <si>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</si>
  <si>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30.06.2015</t>
  </si>
  <si>
    <t>01.06.2015</t>
  </si>
  <si>
    <t>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</si>
  <si>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r>
      <t xml:space="preserve">Субсидии бюджетам субъектов Российской Федерации и муниципальных образований </t>
    </r>
    <r>
      <rPr>
        <sz val="10"/>
        <rFont val="Times New Roman"/>
        <family val="1"/>
        <charset val="204"/>
      </rPr>
      <t>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  </r>
  </si>
  <si>
    <r>
      <t>Субсидии бюджетам субъектов Российской Федерации и муниципальных образований</t>
    </r>
    <r>
      <rPr>
        <sz val="10"/>
        <rFont val="Times New Roman"/>
        <family val="1"/>
        <charset val="204"/>
      </rPr>
      <t xml:space="preserve">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</t>
    </r>
  </si>
  <si>
    <r>
      <t xml:space="preserve">Субсидии бюджетам субъектов Российской Федерации </t>
    </r>
    <r>
      <rPr>
        <sz val="10"/>
        <rFont val="Times New Roman"/>
        <family val="1"/>
        <charset val="204"/>
      </rPr>
      <t>на модернизацию региональных систем дошкольного образования</t>
    </r>
  </si>
  <si>
    <r>
      <t>Субсидии бюджетам субъектов Российской Федерации и муниципальных образований</t>
    </r>
    <r>
      <rPr>
        <sz val="10"/>
        <rFont val="Times New Roman"/>
        <family val="1"/>
        <charset val="204"/>
      </rPr>
      <t xml:space="preserve"> на реализацию отдельных мероприятий Государственной программы Российской Федерации "Развитие здравоохранения"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  </r>
  </si>
  <si>
    <r>
      <t xml:space="preserve">Иные межбюджетные трансферты </t>
    </r>
    <r>
      <rPr>
        <sz val="10"/>
        <rFont val="Times New Roman"/>
        <family val="1"/>
        <charset val="204"/>
      </rPr>
      <t>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  </r>
  </si>
  <si>
    <r>
      <t xml:space="preserve"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</t>
    </r>
    <r>
      <rPr>
        <sz val="10"/>
        <rFont val="Times New Roman"/>
        <family val="1"/>
        <charset val="204"/>
      </rPr>
      <t>лечебного питания для детей-инвалидов</t>
    </r>
  </si>
  <si>
    <r>
      <t xml:space="preserve">Субвенции бюджетам субъектов Российской Федерации и муниципальных образований на осуществление полномочий </t>
    </r>
    <r>
      <rPr>
        <sz val="10"/>
        <rFont val="Times New Roman"/>
        <family val="1"/>
        <charset val="204"/>
      </rPr>
      <t>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  </r>
  </si>
  <si>
    <r>
      <t xml:space="preserve">Субвенции бюджетам субъектов Российской Федерации и муниципальных образований на осуществление полномочий </t>
    </r>
    <r>
      <rPr>
        <sz val="10"/>
        <rFont val="Times New Roman"/>
        <family val="1"/>
        <charset val="204"/>
      </rPr>
      <t>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  </r>
  </si>
  <si>
    <r>
      <t>Субвенции бюджетам субъектов Российской Федерации на осуществление переданных полномочий Российской Федерации</t>
    </r>
    <r>
      <rPr>
        <sz val="10"/>
        <rFont val="Times New Roman"/>
        <family val="1"/>
        <charset val="204"/>
      </rPr>
      <t xml:space="preserve"> по предоставлению отдельных мер социальной поддержки граждан, подвергшихся воздействию радиации</t>
    </r>
  </si>
  <si>
    <r>
      <t xml:space="preserve">Иные межбюджетные трансферты </t>
    </r>
    <r>
      <rPr>
        <sz val="10"/>
        <rFont val="Times New Roman"/>
        <family val="1"/>
        <charset val="204"/>
      </rPr>
      <t xml:space="preserve">на государственную поддержку (грант) комплексного развития региональных и муниципальных учреждений культуры в рамках подпрограммы Подпрограмма "Искусство" государственной программы Российской Федерации "Развитие культуры и туризма" </t>
    </r>
  </si>
  <si>
    <r>
      <t xml:space="preserve">Иные межбюджетные трансферты </t>
    </r>
    <r>
      <rPr>
        <sz val="10"/>
        <rFont val="Times New Roman"/>
        <family val="1"/>
        <charset val="204"/>
      </rPr>
      <t>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  </r>
  </si>
  <si>
    <r>
      <t xml:space="preserve">Субсидии бюджетам субъектов Российской Федерации и муниципальных образований на финансовое обеспечение мероприятий по экономическому и социальному развитию Дальнего Востока и Забайкалья на период до 2013 года в рамках федеральной целевой программы "Экономическое и социальное развитие Дальнего Востока и Байкальского региона на период до 2018 года" </t>
    </r>
    <r>
      <rPr>
        <sz val="10"/>
        <rFont val="Times New Roman"/>
        <family val="1"/>
        <charset val="204"/>
      </rPr>
      <t>государственной программы Российской Федерации "Социально-экономическое развитие Дальнего Востока и Байкальского региона" (объекты капитального строительства собственности муниципальных образований)</t>
    </r>
  </si>
  <si>
    <r>
      <t>Межбюджетные трансферты, передаваемые бюджетам субъектов Российской Федерации</t>
    </r>
    <r>
      <rPr>
        <sz val="10"/>
        <rFont val="Times New Roman"/>
        <family val="1"/>
        <charset val="204"/>
      </rPr>
      <t xml:space="preserve"> на финансовое обеспечение дорожной деятельности</t>
    </r>
  </si>
  <si>
    <r>
      <t xml:space="preserve">Иные межбюджетные трансферты </t>
    </r>
    <r>
      <rPr>
        <sz val="10"/>
        <rFont val="Times New Roman"/>
        <family val="1"/>
        <charset val="204"/>
      </rPr>
      <t>на создание и развитие сети многофункциональных центров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Российской Федерации "Экономическое развитие и инновационная экономика"</t>
    </r>
  </si>
  <si>
    <r>
      <t xml:space="preserve">Субсидии бюджетам субъектов Российской Федерации и муниципальных образований </t>
    </r>
    <r>
      <rPr>
        <sz val="10"/>
        <rFont val="Times New Roman"/>
        <family val="1"/>
        <charset val="204"/>
      </rPr>
      <t>на реализацию мероприятий федеральной целевой программы "Укрепление единства российской нации и этнокультурное развитие народов России (2014 - 2020 годы)" в рамках государственной программы Российской Федерации "Региональная политика и федеративные отношения"</t>
    </r>
  </si>
  <si>
    <r>
      <t xml:space="preserve">Иные межбюджетные трансферты </t>
    </r>
    <r>
      <rPr>
        <sz val="10"/>
        <rFont val="Times New Roman"/>
        <family val="1"/>
        <charset val="204"/>
      </rPr>
      <t>на реализацию мероприятий региональных программ в сфере дорожного хозяйства по решениям Правительства Российской Федерации в рамках подпрограммы "Дорожное хозяйство" государственной программы Российской Федерации "Развитие транспортной системы"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</si>
</sst>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3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/>
    <xf numFmtId="0" fontId="24" fillId="0" borderId="0"/>
    <xf numFmtId="0" fontId="25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0" xfId="0" applyFont="1" applyFill="1" applyBorder="1" applyAlignment="1"/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/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0" fillId="0" borderId="0" xfId="0"/>
    <xf numFmtId="3" fontId="3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</cellXfs>
  <cellStyles count="10">
    <cellStyle name="Обычный" xfId="0" builtinId="0"/>
    <cellStyle name="Обычный 2" xfId="2"/>
    <cellStyle name="Обычный 2 2" xfId="3"/>
    <cellStyle name="Обычный 2 2 2" xfId="7"/>
    <cellStyle name="Обычный 2 3" xfId="8"/>
    <cellStyle name="Обычный 3" xfId="4"/>
    <cellStyle name="Обычный 4" xfId="5"/>
    <cellStyle name="Обычный 4 2" xfId="9"/>
    <cellStyle name="Обычный 5" xfId="1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view="pageBreakPreview" zoomScaleNormal="100" zoomScaleSheetLayoutView="100" workbookViewId="0">
      <selection activeCell="A12" sqref="A12:C12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8" t="s">
        <v>9</v>
      </c>
      <c r="B1" s="48"/>
      <c r="C1" s="48"/>
      <c r="D1" s="48"/>
      <c r="E1" s="27" t="s">
        <v>111</v>
      </c>
      <c r="F1" s="28" t="str">
        <f>TEXT(E1,"[$-FC19]ММ")</f>
        <v>06</v>
      </c>
      <c r="G1" s="28" t="str">
        <f>TEXT(E1,"[$-FC19]ДД.ММ.ГГГ \г")</f>
        <v>01.06.2015 г</v>
      </c>
      <c r="H1" s="28"/>
    </row>
    <row r="2" spans="1:8" ht="15.6" x14ac:dyDescent="0.3">
      <c r="A2" s="48" t="str">
        <f>CONCATENATE("доходов и расходов краевого бюджета за ",period," 2015 года")</f>
        <v>доходов и расходов краевого бюджета за июнь 2015 года</v>
      </c>
      <c r="B2" s="48"/>
      <c r="C2" s="48"/>
      <c r="D2" s="48"/>
      <c r="E2" s="27" t="s">
        <v>110</v>
      </c>
      <c r="F2" s="28" t="str">
        <f>TEXT(E2,"[$-FC19]ДД ММММ ГГГ \г")</f>
        <v>30 июня 2015 г</v>
      </c>
      <c r="G2" s="28" t="str">
        <f>TEXT(E2,"[$-FC19]ДД.ММ.ГГГ \г")</f>
        <v>30.06.2015 г</v>
      </c>
      <c r="H2" s="29"/>
    </row>
    <row r="3" spans="1:8" x14ac:dyDescent="0.3">
      <c r="A3" s="1"/>
      <c r="B3" s="2"/>
      <c r="C3" s="2"/>
      <c r="D3" s="3"/>
      <c r="E3" s="28">
        <f>EndData1+1</f>
        <v>42186</v>
      </c>
      <c r="F3" s="28" t="str">
        <f>TEXT(E3,"[$-FC19]ДД ММММ ГГГ \г")</f>
        <v>01 июля 2015 г</v>
      </c>
      <c r="G3" s="28" t="str">
        <f>TEXT(E3,"[$-FC19]ДД.ММ.ГГГ \г")</f>
        <v>01.07.2015 г</v>
      </c>
      <c r="H3" s="28"/>
    </row>
    <row r="4" spans="1:8" x14ac:dyDescent="0.3">
      <c r="A4" s="4"/>
      <c r="B4" s="5"/>
      <c r="C4" s="5"/>
      <c r="D4" s="6" t="s">
        <v>0</v>
      </c>
      <c r="E4" s="28"/>
      <c r="F4" s="28"/>
      <c r="G4" s="28"/>
      <c r="H4" s="28"/>
    </row>
    <row r="5" spans="1:8" x14ac:dyDescent="0.3">
      <c r="A5" s="49" t="str">
        <f>CONCATENATE("Остатки средств на ",G1,"ода")</f>
        <v>Остатки средств на 01.06.2015 года</v>
      </c>
      <c r="B5" s="50"/>
      <c r="C5" s="51"/>
      <c r="D5" s="45">
        <v>3490705</v>
      </c>
      <c r="E5" s="29"/>
      <c r="F5" s="28"/>
      <c r="G5" s="28"/>
      <c r="H5" s="28"/>
    </row>
    <row r="6" spans="1:8" x14ac:dyDescent="0.3">
      <c r="A6" s="53" t="s">
        <v>1</v>
      </c>
      <c r="B6" s="59"/>
      <c r="C6" s="59"/>
      <c r="D6" s="43">
        <f>D9-D7</f>
        <v>1127276.9895399995</v>
      </c>
      <c r="E6" s="28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июнь</v>
      </c>
      <c r="F6" s="28"/>
      <c r="G6" s="28"/>
      <c r="H6" s="28"/>
    </row>
    <row r="7" spans="1:8" x14ac:dyDescent="0.3">
      <c r="A7" s="60" t="s">
        <v>10</v>
      </c>
      <c r="B7" s="59"/>
      <c r="C7" s="59"/>
      <c r="D7" s="42">
        <v>3101325</v>
      </c>
      <c r="E7" s="28"/>
      <c r="F7" s="28"/>
      <c r="G7" s="28"/>
      <c r="H7" s="28"/>
    </row>
    <row r="8" spans="1:8" x14ac:dyDescent="0.3">
      <c r="A8" s="60" t="s">
        <v>11</v>
      </c>
      <c r="B8" s="59"/>
      <c r="C8" s="59"/>
      <c r="D8" s="42">
        <v>537469</v>
      </c>
    </row>
    <row r="9" spans="1:8" x14ac:dyDescent="0.3">
      <c r="A9" s="61" t="s">
        <v>12</v>
      </c>
      <c r="B9" s="62"/>
      <c r="C9" s="62"/>
      <c r="D9" s="45">
        <f>D11-D5+D10</f>
        <v>4228601.9895399995</v>
      </c>
    </row>
    <row r="10" spans="1:8" x14ac:dyDescent="0.3">
      <c r="A10" s="61" t="s">
        <v>13</v>
      </c>
      <c r="B10" s="62"/>
      <c r="C10" s="62"/>
      <c r="D10" s="45">
        <f>B77+'Муниципальные районы'!P40</f>
        <v>4919389.9895399995</v>
      </c>
    </row>
    <row r="11" spans="1:8" x14ac:dyDescent="0.3">
      <c r="A11" s="52" t="str">
        <f>CONCATENATE("Остатки средств на ",G3,"ода")</f>
        <v>Остатки средств на 01.07.2015 года</v>
      </c>
      <c r="B11" s="53"/>
      <c r="C11" s="53"/>
      <c r="D11" s="45">
        <v>2799917</v>
      </c>
    </row>
    <row r="12" spans="1:8" x14ac:dyDescent="0.3">
      <c r="A12" s="63" t="s">
        <v>14</v>
      </c>
      <c r="B12" s="64"/>
      <c r="C12" s="64"/>
      <c r="D12" s="44"/>
    </row>
    <row r="13" spans="1:8" x14ac:dyDescent="0.3">
      <c r="A13" s="63" t="s">
        <v>15</v>
      </c>
      <c r="B13" s="64"/>
      <c r="C13" s="64"/>
      <c r="D13" s="44">
        <f>SUM(D14:D31)</f>
        <v>1427814.0518699994</v>
      </c>
    </row>
    <row r="14" spans="1:8" s="39" customFormat="1" ht="70.8" customHeight="1" x14ac:dyDescent="0.3">
      <c r="A14" s="65" t="s">
        <v>112</v>
      </c>
      <c r="B14" s="53"/>
      <c r="C14" s="53"/>
      <c r="D14" s="47">
        <v>2335.4</v>
      </c>
    </row>
    <row r="15" spans="1:8" s="39" customFormat="1" ht="56.4" customHeight="1" x14ac:dyDescent="0.3">
      <c r="A15" s="65" t="s">
        <v>113</v>
      </c>
      <c r="B15" s="53"/>
      <c r="C15" s="53"/>
      <c r="D15" s="47">
        <v>627505.70517999982</v>
      </c>
    </row>
    <row r="16" spans="1:8" s="39" customFormat="1" ht="55.2" customHeight="1" x14ac:dyDescent="0.3">
      <c r="A16" s="65" t="s">
        <v>114</v>
      </c>
      <c r="B16" s="53"/>
      <c r="C16" s="53"/>
      <c r="D16" s="47">
        <v>8484.0499999999993</v>
      </c>
    </row>
    <row r="17" spans="1:4" s="39" customFormat="1" ht="19.2" customHeight="1" x14ac:dyDescent="0.3">
      <c r="A17" s="65" t="s">
        <v>115</v>
      </c>
      <c r="B17" s="53"/>
      <c r="C17" s="53"/>
      <c r="D17" s="47">
        <v>38620.199999999997</v>
      </c>
    </row>
    <row r="18" spans="1:4" s="46" customFormat="1" ht="56.4" customHeight="1" x14ac:dyDescent="0.3">
      <c r="A18" s="65" t="s">
        <v>116</v>
      </c>
      <c r="B18" s="53"/>
      <c r="C18" s="53"/>
      <c r="D18" s="47">
        <v>96.358649999991059</v>
      </c>
    </row>
    <row r="19" spans="1:4" s="46" customFormat="1" ht="75" customHeight="1" x14ac:dyDescent="0.3">
      <c r="A19" s="65" t="s">
        <v>117</v>
      </c>
      <c r="B19" s="53"/>
      <c r="C19" s="53"/>
      <c r="D19" s="47">
        <v>4193.7</v>
      </c>
    </row>
    <row r="20" spans="1:4" s="39" customFormat="1" ht="43.8" customHeight="1" x14ac:dyDescent="0.3">
      <c r="A20" s="65" t="s">
        <v>118</v>
      </c>
      <c r="B20" s="53"/>
      <c r="C20" s="53"/>
      <c r="D20" s="47">
        <v>90888.660780000006</v>
      </c>
    </row>
    <row r="21" spans="1:4" s="39" customFormat="1" ht="82.8" customHeight="1" x14ac:dyDescent="0.3">
      <c r="A21" s="65" t="s">
        <v>119</v>
      </c>
      <c r="B21" s="53"/>
      <c r="C21" s="53"/>
      <c r="D21" s="47">
        <v>1143.7919999999999</v>
      </c>
    </row>
    <row r="22" spans="1:4" s="39" customFormat="1" ht="69" customHeight="1" x14ac:dyDescent="0.3">
      <c r="A22" s="65" t="s">
        <v>120</v>
      </c>
      <c r="B22" s="53"/>
      <c r="C22" s="53"/>
      <c r="D22" s="47">
        <v>3666.4</v>
      </c>
    </row>
    <row r="23" spans="1:4" s="39" customFormat="1" ht="31.8" customHeight="1" x14ac:dyDescent="0.3">
      <c r="A23" s="65" t="s">
        <v>121</v>
      </c>
      <c r="B23" s="53"/>
      <c r="C23" s="53"/>
      <c r="D23" s="47">
        <v>56.481979999999979</v>
      </c>
    </row>
    <row r="24" spans="1:4" s="39" customFormat="1" ht="61.2" customHeight="1" x14ac:dyDescent="0.3">
      <c r="A24" s="65" t="s">
        <v>114</v>
      </c>
      <c r="B24" s="53"/>
      <c r="C24" s="53"/>
      <c r="D24" s="47">
        <v>300.50761</v>
      </c>
    </row>
    <row r="25" spans="1:4" s="39" customFormat="1" ht="49.2" customHeight="1" x14ac:dyDescent="0.3">
      <c r="A25" s="65" t="s">
        <v>122</v>
      </c>
      <c r="B25" s="53"/>
      <c r="C25" s="53"/>
      <c r="D25" s="47">
        <v>7200</v>
      </c>
    </row>
    <row r="26" spans="1:4" s="39" customFormat="1" ht="55.8" customHeight="1" x14ac:dyDescent="0.3">
      <c r="A26" s="65" t="s">
        <v>123</v>
      </c>
      <c r="B26" s="53"/>
      <c r="C26" s="53"/>
      <c r="D26" s="47">
        <v>22119.41863</v>
      </c>
    </row>
    <row r="27" spans="1:4" s="39" customFormat="1" ht="70.2" customHeight="1" x14ac:dyDescent="0.3">
      <c r="A27" s="65" t="s">
        <v>124</v>
      </c>
      <c r="B27" s="53"/>
      <c r="C27" s="53"/>
      <c r="D27" s="47">
        <v>512607.03039999999</v>
      </c>
    </row>
    <row r="28" spans="1:4" s="39" customFormat="1" ht="29.4" customHeight="1" x14ac:dyDescent="0.3">
      <c r="A28" s="65" t="s">
        <v>125</v>
      </c>
      <c r="B28" s="53"/>
      <c r="C28" s="53"/>
      <c r="D28" s="47">
        <v>54474.2</v>
      </c>
    </row>
    <row r="29" spans="1:4" s="39" customFormat="1" ht="45" customHeight="1" x14ac:dyDescent="0.3">
      <c r="A29" s="65" t="s">
        <v>128</v>
      </c>
      <c r="B29" s="53"/>
      <c r="C29" s="53"/>
      <c r="D29" s="47">
        <v>48809.9</v>
      </c>
    </row>
    <row r="30" spans="1:4" s="39" customFormat="1" ht="42" customHeight="1" x14ac:dyDescent="0.3">
      <c r="A30" s="65" t="s">
        <v>126</v>
      </c>
      <c r="B30" s="53"/>
      <c r="C30" s="53"/>
      <c r="D30" s="47">
        <v>4882.914859999999</v>
      </c>
    </row>
    <row r="31" spans="1:4" s="39" customFormat="1" ht="45.6" customHeight="1" x14ac:dyDescent="0.3">
      <c r="A31" s="65" t="s">
        <v>127</v>
      </c>
      <c r="B31" s="53"/>
      <c r="C31" s="53"/>
      <c r="D31" s="47">
        <v>429.33178000000004</v>
      </c>
    </row>
    <row r="32" spans="1:4" s="39" customFormat="1" hidden="1" x14ac:dyDescent="0.3">
      <c r="A32" s="40"/>
      <c r="B32" s="41"/>
      <c r="C32" s="41"/>
      <c r="D32" s="38"/>
    </row>
    <row r="33" spans="1:4" x14ac:dyDescent="0.3">
      <c r="A33" s="20"/>
      <c r="B33" s="21"/>
      <c r="C33" s="21"/>
      <c r="D33" s="19"/>
    </row>
    <row r="34" spans="1:4" x14ac:dyDescent="0.3">
      <c r="A34" s="22" t="s">
        <v>16</v>
      </c>
      <c r="B34" s="7"/>
      <c r="C34" s="7"/>
      <c r="D34" s="8"/>
    </row>
    <row r="35" spans="1:4" x14ac:dyDescent="0.3">
      <c r="A35" s="54" t="s">
        <v>17</v>
      </c>
      <c r="B35" s="56" t="s">
        <v>2</v>
      </c>
      <c r="C35" s="57" t="s">
        <v>3</v>
      </c>
      <c r="D35" s="58"/>
    </row>
    <row r="36" spans="1:4" ht="90" customHeight="1" x14ac:dyDescent="0.3">
      <c r="A36" s="55"/>
      <c r="B36" s="56"/>
      <c r="C36" s="23" t="s">
        <v>4</v>
      </c>
      <c r="D36" s="23" t="s">
        <v>5</v>
      </c>
    </row>
    <row r="37" spans="1:4" x14ac:dyDescent="0.3">
      <c r="A37" s="9" t="s">
        <v>70</v>
      </c>
      <c r="B37" s="24">
        <v>21092.45248</v>
      </c>
      <c r="C37" s="24">
        <v>12053.19887</v>
      </c>
      <c r="D37" s="24">
        <v>3362.1646000000001</v>
      </c>
    </row>
    <row r="38" spans="1:4" x14ac:dyDescent="0.3">
      <c r="A38" s="9" t="s">
        <v>71</v>
      </c>
      <c r="B38" s="24">
        <v>5492.2171600000001</v>
      </c>
      <c r="C38" s="24">
        <v>3808.9756600000001</v>
      </c>
      <c r="D38" s="24">
        <v>917.51261999999997</v>
      </c>
    </row>
    <row r="39" spans="1:4" x14ac:dyDescent="0.3">
      <c r="A39" s="9" t="s">
        <v>72</v>
      </c>
      <c r="B39" s="24">
        <v>4079.00954</v>
      </c>
      <c r="C39" s="24">
        <v>3545.97856</v>
      </c>
      <c r="D39" s="24">
        <v>533.03098</v>
      </c>
    </row>
    <row r="40" spans="1:4" x14ac:dyDescent="0.3">
      <c r="A40" s="9" t="s">
        <v>73</v>
      </c>
      <c r="B40" s="24">
        <v>72288.943979999996</v>
      </c>
      <c r="C40" s="24">
        <v>15611.714309999999</v>
      </c>
      <c r="D40" s="24">
        <v>4878.1372899999997</v>
      </c>
    </row>
    <row r="41" spans="1:4" ht="27.6" x14ac:dyDescent="0.3">
      <c r="A41" s="9" t="s">
        <v>74</v>
      </c>
      <c r="B41" s="24">
        <v>137139.20405</v>
      </c>
      <c r="C41" s="24">
        <v>4081.2530000000002</v>
      </c>
      <c r="D41" s="24">
        <v>1297.201</v>
      </c>
    </row>
    <row r="42" spans="1:4" x14ac:dyDescent="0.3">
      <c r="A42" s="9" t="s">
        <v>75</v>
      </c>
      <c r="B42" s="24">
        <v>6892.2754400000003</v>
      </c>
      <c r="C42" s="24">
        <v>1656.4635800000001</v>
      </c>
      <c r="D42" s="24">
        <v>730.26214000000004</v>
      </c>
    </row>
    <row r="43" spans="1:4" x14ac:dyDescent="0.3">
      <c r="A43" s="9" t="s">
        <v>76</v>
      </c>
      <c r="B43" s="24">
        <v>1376.43253</v>
      </c>
      <c r="C43" s="24">
        <v>980.50512000000003</v>
      </c>
      <c r="D43" s="24">
        <v>384.70254999999997</v>
      </c>
    </row>
    <row r="44" spans="1:4" ht="27.6" x14ac:dyDescent="0.3">
      <c r="A44" s="9" t="s">
        <v>77</v>
      </c>
      <c r="B44" s="24">
        <v>165970.92318000001</v>
      </c>
      <c r="C44" s="24">
        <v>5112.2670699999999</v>
      </c>
      <c r="D44" s="24">
        <v>2359.80314</v>
      </c>
    </row>
    <row r="45" spans="1:4" x14ac:dyDescent="0.3">
      <c r="A45" s="9" t="s">
        <v>78</v>
      </c>
      <c r="B45" s="24">
        <v>5732.884</v>
      </c>
      <c r="C45" s="24">
        <v>3500.5527699999998</v>
      </c>
      <c r="D45" s="24">
        <v>1150.6147000000001</v>
      </c>
    </row>
    <row r="46" spans="1:4" x14ac:dyDescent="0.3">
      <c r="A46" s="9" t="s">
        <v>79</v>
      </c>
      <c r="B46" s="24">
        <v>325386.50978999998</v>
      </c>
      <c r="C46" s="24">
        <v>2925.1726100000001</v>
      </c>
      <c r="D46" s="24">
        <v>920.75962000000004</v>
      </c>
    </row>
    <row r="47" spans="1:4" x14ac:dyDescent="0.3">
      <c r="A47" s="9" t="s">
        <v>80</v>
      </c>
      <c r="B47" s="24">
        <v>248572.99710000001</v>
      </c>
      <c r="C47" s="24">
        <v>40148.638740000002</v>
      </c>
      <c r="D47" s="24">
        <v>11935.15035</v>
      </c>
    </row>
    <row r="48" spans="1:4" x14ac:dyDescent="0.3">
      <c r="A48" s="9" t="s">
        <v>81</v>
      </c>
      <c r="B48" s="24">
        <v>610179.52416999999</v>
      </c>
      <c r="C48" s="24">
        <v>16976.143929999998</v>
      </c>
      <c r="D48" s="24">
        <v>4657.5832600000003</v>
      </c>
    </row>
    <row r="49" spans="1:4" x14ac:dyDescent="0.3">
      <c r="A49" s="9" t="s">
        <v>82</v>
      </c>
      <c r="B49" s="24">
        <v>412348.65184000001</v>
      </c>
      <c r="C49" s="24">
        <v>29923.213159999999</v>
      </c>
      <c r="D49" s="24">
        <v>8855.1119199999994</v>
      </c>
    </row>
    <row r="50" spans="1:4" x14ac:dyDescent="0.3">
      <c r="A50" s="9" t="s">
        <v>83</v>
      </c>
      <c r="B50" s="24">
        <v>84910.907099999997</v>
      </c>
      <c r="C50" s="24">
        <v>2045.9575600000001</v>
      </c>
      <c r="D50" s="24"/>
    </row>
    <row r="51" spans="1:4" ht="27.6" x14ac:dyDescent="0.3">
      <c r="A51" s="9" t="s">
        <v>84</v>
      </c>
      <c r="B51" s="24">
        <v>99429.371950000001</v>
      </c>
      <c r="C51" s="24">
        <v>48162.449959999998</v>
      </c>
      <c r="D51" s="24">
        <v>14322.757460000001</v>
      </c>
    </row>
    <row r="52" spans="1:4" x14ac:dyDescent="0.3">
      <c r="A52" s="9" t="s">
        <v>85</v>
      </c>
      <c r="B52" s="24">
        <v>4638.7790500000001</v>
      </c>
      <c r="C52" s="24">
        <v>911.03051000000005</v>
      </c>
      <c r="D52" s="24">
        <v>232.45296999999999</v>
      </c>
    </row>
    <row r="53" spans="1:4" x14ac:dyDescent="0.3">
      <c r="A53" s="9" t="s">
        <v>86</v>
      </c>
      <c r="B53" s="24">
        <v>92990.341920000006</v>
      </c>
      <c r="C53" s="24">
        <v>4268.9743900000003</v>
      </c>
      <c r="D53" s="24">
        <v>957.13117</v>
      </c>
    </row>
    <row r="54" spans="1:4" x14ac:dyDescent="0.3">
      <c r="A54" s="9" t="s">
        <v>87</v>
      </c>
      <c r="B54" s="24">
        <v>5145.1464299999998</v>
      </c>
      <c r="C54" s="24">
        <v>1731.01179</v>
      </c>
      <c r="D54" s="24">
        <v>492.10858000000002</v>
      </c>
    </row>
    <row r="55" spans="1:4" x14ac:dyDescent="0.3">
      <c r="A55" s="9" t="s">
        <v>88</v>
      </c>
      <c r="B55" s="24">
        <v>3277.44517</v>
      </c>
      <c r="C55" s="24">
        <v>1811.99254</v>
      </c>
      <c r="D55" s="24">
        <v>487.19472000000002</v>
      </c>
    </row>
    <row r="56" spans="1:4" ht="27.6" x14ac:dyDescent="0.3">
      <c r="A56" s="9" t="s">
        <v>89</v>
      </c>
      <c r="B56" s="24">
        <v>40532.860350000003</v>
      </c>
      <c r="C56" s="24">
        <v>17059.331470000001</v>
      </c>
      <c r="D56" s="24">
        <v>4939.1946200000002</v>
      </c>
    </row>
    <row r="57" spans="1:4" x14ac:dyDescent="0.3">
      <c r="A57" s="9" t="s">
        <v>90</v>
      </c>
      <c r="B57" s="24">
        <v>13730.63528</v>
      </c>
      <c r="C57" s="24">
        <v>1033.146</v>
      </c>
      <c r="D57" s="24">
        <v>267.10199999999998</v>
      </c>
    </row>
    <row r="58" spans="1:4" x14ac:dyDescent="0.3">
      <c r="A58" s="9" t="s">
        <v>91</v>
      </c>
      <c r="B58" s="24">
        <v>191648.05136000001</v>
      </c>
      <c r="C58" s="24">
        <v>5381.2457100000001</v>
      </c>
      <c r="D58" s="24">
        <v>1412.34232</v>
      </c>
    </row>
    <row r="59" spans="1:4" x14ac:dyDescent="0.3">
      <c r="A59" s="9" t="s">
        <v>92</v>
      </c>
      <c r="B59" s="24">
        <v>20587.866689999999</v>
      </c>
      <c r="C59" s="24">
        <v>11593.17281</v>
      </c>
      <c r="D59" s="24">
        <v>3225.8198200000002</v>
      </c>
    </row>
    <row r="60" spans="1:4" x14ac:dyDescent="0.3">
      <c r="A60" s="9" t="s">
        <v>93</v>
      </c>
      <c r="B60" s="24">
        <v>2629.4573599999999</v>
      </c>
      <c r="C60" s="24">
        <v>1898.65589</v>
      </c>
      <c r="D60" s="24">
        <v>511.84050000000002</v>
      </c>
    </row>
    <row r="61" spans="1:4" x14ac:dyDescent="0.3">
      <c r="A61" s="9" t="s">
        <v>94</v>
      </c>
      <c r="B61" s="24">
        <v>2785.5955800000002</v>
      </c>
      <c r="C61" s="24">
        <v>2290</v>
      </c>
      <c r="D61" s="24">
        <v>300</v>
      </c>
    </row>
    <row r="62" spans="1:4" x14ac:dyDescent="0.3">
      <c r="A62" s="9" t="s">
        <v>95</v>
      </c>
      <c r="B62" s="24">
        <v>2754.90229</v>
      </c>
      <c r="C62" s="24">
        <v>1848.6561099999999</v>
      </c>
      <c r="D62" s="24">
        <v>455.50279</v>
      </c>
    </row>
    <row r="63" spans="1:4" x14ac:dyDescent="0.3">
      <c r="A63" s="9" t="s">
        <v>96</v>
      </c>
      <c r="B63" s="24">
        <v>3640.53379</v>
      </c>
      <c r="C63" s="24">
        <v>2216.6543999999999</v>
      </c>
      <c r="D63" s="24">
        <v>1007.25442</v>
      </c>
    </row>
    <row r="64" spans="1:4" x14ac:dyDescent="0.3">
      <c r="A64" s="9" t="s">
        <v>97</v>
      </c>
      <c r="B64" s="24">
        <v>1929.8528899999999</v>
      </c>
      <c r="C64" s="24">
        <v>1294.7042100000001</v>
      </c>
      <c r="D64" s="24">
        <v>338.34503000000001</v>
      </c>
    </row>
    <row r="65" spans="1:4" x14ac:dyDescent="0.3">
      <c r="A65" s="9" t="s">
        <v>98</v>
      </c>
      <c r="B65" s="24">
        <v>850.04903999999999</v>
      </c>
      <c r="C65" s="24">
        <v>527.29448000000002</v>
      </c>
      <c r="D65" s="24">
        <v>35.789470000000001</v>
      </c>
    </row>
    <row r="66" spans="1:4" x14ac:dyDescent="0.3">
      <c r="A66" s="9" t="s">
        <v>99</v>
      </c>
      <c r="B66" s="24">
        <v>134534.29076999999</v>
      </c>
      <c r="C66" s="24">
        <v>1996.1367600000001</v>
      </c>
      <c r="D66" s="24">
        <v>593.16647999999998</v>
      </c>
    </row>
    <row r="67" spans="1:4" ht="27.6" x14ac:dyDescent="0.3">
      <c r="A67" s="9" t="s">
        <v>100</v>
      </c>
      <c r="B67" s="24">
        <v>336410.86223999999</v>
      </c>
      <c r="C67" s="24">
        <v>15325.21572</v>
      </c>
      <c r="D67" s="24">
        <v>3694.9073199999998</v>
      </c>
    </row>
    <row r="68" spans="1:4" ht="27.6" x14ac:dyDescent="0.3">
      <c r="A68" s="9" t="s">
        <v>101</v>
      </c>
      <c r="B68" s="24">
        <v>196.30573000000001</v>
      </c>
      <c r="C68" s="24">
        <v>149.62038000000001</v>
      </c>
      <c r="D68" s="24">
        <v>45.18535</v>
      </c>
    </row>
    <row r="69" spans="1:4" x14ac:dyDescent="0.3">
      <c r="A69" s="9" t="s">
        <v>102</v>
      </c>
      <c r="B69" s="24">
        <v>2675.9487100000001</v>
      </c>
      <c r="C69" s="24">
        <v>1564.7367300000001</v>
      </c>
      <c r="D69" s="24">
        <v>346.63330000000002</v>
      </c>
    </row>
    <row r="70" spans="1:4" x14ac:dyDescent="0.3">
      <c r="A70" s="9" t="s">
        <v>103</v>
      </c>
      <c r="B70" s="24">
        <v>2858.00864</v>
      </c>
      <c r="C70" s="24">
        <v>1813.4525900000001</v>
      </c>
      <c r="D70" s="24">
        <v>514.75081</v>
      </c>
    </row>
    <row r="71" spans="1:4" x14ac:dyDescent="0.3">
      <c r="A71" s="9" t="s">
        <v>104</v>
      </c>
      <c r="B71" s="24">
        <v>169700.44733</v>
      </c>
      <c r="C71" s="24">
        <v>4202.9981100000005</v>
      </c>
      <c r="D71" s="24">
        <v>1193.7762399999999</v>
      </c>
    </row>
    <row r="72" spans="1:4" x14ac:dyDescent="0.3">
      <c r="A72" s="9" t="s">
        <v>105</v>
      </c>
      <c r="B72" s="24">
        <v>48613.713989999997</v>
      </c>
      <c r="C72" s="24">
        <v>14874.846820000001</v>
      </c>
      <c r="D72" s="24">
        <v>3773.7903999999999</v>
      </c>
    </row>
    <row r="73" spans="1:4" x14ac:dyDescent="0.3">
      <c r="A73" s="9" t="s">
        <v>106</v>
      </c>
      <c r="B73" s="24">
        <v>13179.110049999999</v>
      </c>
      <c r="C73" s="24">
        <v>1932.5518999999999</v>
      </c>
      <c r="D73" s="24">
        <v>208.56594000000001</v>
      </c>
    </row>
    <row r="74" spans="1:4" x14ac:dyDescent="0.3">
      <c r="A74" s="9" t="s">
        <v>107</v>
      </c>
      <c r="B74" s="24">
        <v>2453.6767</v>
      </c>
      <c r="C74" s="24">
        <v>762.45018000000005</v>
      </c>
      <c r="D74" s="24">
        <v>274.02408000000003</v>
      </c>
    </row>
    <row r="75" spans="1:4" x14ac:dyDescent="0.3">
      <c r="A75" s="9" t="s">
        <v>108</v>
      </c>
      <c r="B75" s="24">
        <v>2270.5102499999998</v>
      </c>
      <c r="C75" s="24">
        <v>1382.8593599999999</v>
      </c>
      <c r="D75" s="24">
        <v>712.40805999999998</v>
      </c>
    </row>
    <row r="76" spans="1:4" ht="27.6" x14ac:dyDescent="0.3">
      <c r="A76" s="9" t="s">
        <v>109</v>
      </c>
      <c r="B76" s="24">
        <v>2236.6872800000001</v>
      </c>
      <c r="C76" s="24">
        <v>659.92007000000001</v>
      </c>
      <c r="D76" s="24">
        <v>182.76895999999999</v>
      </c>
    </row>
    <row r="77" spans="1:4" x14ac:dyDescent="0.3">
      <c r="A77" s="25" t="s">
        <v>2</v>
      </c>
      <c r="B77" s="26">
        <v>3303163.3832</v>
      </c>
      <c r="C77" s="26">
        <v>289063.14383000002</v>
      </c>
      <c r="D77" s="26">
        <v>82506.846980000002</v>
      </c>
    </row>
  </sheetData>
  <mergeCells count="32">
    <mergeCell ref="A31:C31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:D1"/>
    <mergeCell ref="A2:D2"/>
    <mergeCell ref="A5:C5"/>
    <mergeCell ref="A11:C11"/>
    <mergeCell ref="A35:A36"/>
    <mergeCell ref="B35:B36"/>
    <mergeCell ref="C35:D35"/>
    <mergeCell ref="A6:C6"/>
    <mergeCell ref="A7:C7"/>
    <mergeCell ref="A8:C8"/>
    <mergeCell ref="A9:C9"/>
    <mergeCell ref="A10:C10"/>
    <mergeCell ref="A12:C12"/>
    <mergeCell ref="A13:C13"/>
    <mergeCell ref="A14:C14"/>
    <mergeCell ref="A15:C15"/>
  </mergeCells>
  <pageMargins left="0.70866141732283472" right="0.70866141732283472" top="0.3" bottom="0.4" header="0.24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zoomScaleSheetLayoutView="100" workbookViewId="0">
      <selection activeCell="D51" sqref="D51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0.33203125" customWidth="1"/>
    <col min="5" max="5" width="13.109375" customWidth="1"/>
    <col min="6" max="7" width="13.21875" customWidth="1"/>
    <col min="8" max="8" width="13.44140625" customWidth="1"/>
    <col min="9" max="9" width="10.44140625" customWidth="1"/>
    <col min="10" max="10" width="12.6640625" customWidth="1"/>
    <col min="11" max="11" width="11" customWidth="1"/>
    <col min="12" max="12" width="10.6640625" customWidth="1"/>
    <col min="13" max="13" width="13.6640625" customWidth="1"/>
    <col min="14" max="14" width="13.21875" customWidth="1"/>
    <col min="15" max="15" width="13.5546875" customWidth="1"/>
    <col min="16" max="16" width="9.5546875" customWidth="1"/>
  </cols>
  <sheetData>
    <row r="1" spans="1:20" s="14" customFormat="1" ht="15.6" x14ac:dyDescent="0.3">
      <c r="A1" s="17"/>
      <c r="C1" s="15" t="s">
        <v>8</v>
      </c>
    </row>
    <row r="2" spans="1:20" x14ac:dyDescent="0.3">
      <c r="A2" s="18" t="str">
        <f>TEXT(EndData2,"[$-FC19]ДД.ММ.ГГГ")</f>
        <v>00.01.1900</v>
      </c>
      <c r="C2" s="10"/>
      <c r="P2" s="12" t="s">
        <v>7</v>
      </c>
    </row>
    <row r="3" spans="1:20" s="13" customFormat="1" ht="52.8" x14ac:dyDescent="0.25">
      <c r="A3" s="16" t="s">
        <v>18</v>
      </c>
      <c r="B3" s="34" t="s">
        <v>19</v>
      </c>
      <c r="C3" s="35" t="s">
        <v>20</v>
      </c>
      <c r="D3" s="35" t="s">
        <v>21</v>
      </c>
      <c r="E3" s="35" t="s">
        <v>22</v>
      </c>
      <c r="F3" s="35" t="s">
        <v>23</v>
      </c>
      <c r="G3" s="35" t="s">
        <v>24</v>
      </c>
      <c r="H3" s="35" t="s">
        <v>25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  <c r="P3" s="11" t="s">
        <v>6</v>
      </c>
    </row>
    <row r="4" spans="1:20" ht="27.6" x14ac:dyDescent="0.3">
      <c r="A4" s="33" t="s">
        <v>33</v>
      </c>
      <c r="B4" s="36"/>
      <c r="C4" s="36"/>
      <c r="D4" s="36"/>
      <c r="E4" s="36"/>
      <c r="F4" s="36"/>
      <c r="G4" s="36"/>
      <c r="H4" s="36"/>
      <c r="I4" s="36"/>
      <c r="J4" s="36">
        <v>1343.3237999999999</v>
      </c>
      <c r="K4" s="36">
        <v>190.0686</v>
      </c>
      <c r="L4" s="36"/>
      <c r="M4" s="36"/>
      <c r="N4" s="36"/>
      <c r="O4" s="36"/>
      <c r="P4" s="37">
        <v>1533.3924</v>
      </c>
      <c r="Q4" s="32"/>
      <c r="R4" s="32"/>
      <c r="S4" s="32"/>
      <c r="T4" s="32"/>
    </row>
    <row r="5" spans="1:20" ht="41.4" x14ac:dyDescent="0.3">
      <c r="A5" s="33" t="s">
        <v>34</v>
      </c>
      <c r="B5" s="36"/>
      <c r="C5" s="36">
        <v>12820.081200000001</v>
      </c>
      <c r="D5" s="36">
        <v>19227.25</v>
      </c>
      <c r="E5" s="36">
        <v>7856.25</v>
      </c>
      <c r="F5" s="36">
        <v>8106.3131999999996</v>
      </c>
      <c r="G5" s="36">
        <v>22292.25</v>
      </c>
      <c r="H5" s="36">
        <v>6197.7042000000001</v>
      </c>
      <c r="I5" s="36">
        <v>5046.2838000000002</v>
      </c>
      <c r="J5" s="36">
        <v>314.1678</v>
      </c>
      <c r="K5" s="36">
        <v>4627.1153999999997</v>
      </c>
      <c r="L5" s="36">
        <v>25000</v>
      </c>
      <c r="M5" s="36">
        <v>9234.6923999999999</v>
      </c>
      <c r="N5" s="36">
        <v>21751</v>
      </c>
      <c r="O5" s="36">
        <v>33927.5</v>
      </c>
      <c r="P5" s="37">
        <v>176400.60800000001</v>
      </c>
      <c r="Q5" s="32"/>
      <c r="R5" s="32"/>
      <c r="S5" s="32"/>
      <c r="T5" s="32"/>
    </row>
    <row r="6" spans="1:20" ht="41.4" x14ac:dyDescent="0.3">
      <c r="A6" s="33" t="s">
        <v>35</v>
      </c>
      <c r="B6" s="36">
        <v>1445.7284</v>
      </c>
      <c r="C6" s="36">
        <v>3046</v>
      </c>
      <c r="D6" s="36">
        <v>75</v>
      </c>
      <c r="E6" s="36"/>
      <c r="F6" s="36"/>
      <c r="G6" s="36">
        <v>100</v>
      </c>
      <c r="H6" s="36"/>
      <c r="I6" s="36"/>
      <c r="J6" s="36">
        <v>166.8</v>
      </c>
      <c r="K6" s="36"/>
      <c r="L6" s="36">
        <v>99</v>
      </c>
      <c r="M6" s="36"/>
      <c r="N6" s="36">
        <v>6230.5781999999999</v>
      </c>
      <c r="O6" s="36">
        <v>1224.23964</v>
      </c>
      <c r="P6" s="37">
        <v>12387.346240000001</v>
      </c>
      <c r="Q6" s="32"/>
      <c r="R6" s="32"/>
      <c r="S6" s="32"/>
      <c r="T6" s="32"/>
    </row>
    <row r="7" spans="1:20" ht="69" x14ac:dyDescent="0.3">
      <c r="A7" s="33" t="s">
        <v>36</v>
      </c>
      <c r="B7" s="36">
        <v>95291.962379999997</v>
      </c>
      <c r="C7" s="36">
        <v>73868.796000000002</v>
      </c>
      <c r="D7" s="36">
        <v>17634.075000000001</v>
      </c>
      <c r="E7" s="36">
        <v>12787.258</v>
      </c>
      <c r="F7" s="36">
        <v>5288.07708</v>
      </c>
      <c r="G7" s="36">
        <v>16419.924999999999</v>
      </c>
      <c r="H7" s="36">
        <v>24326.636760000001</v>
      </c>
      <c r="I7" s="36">
        <v>7262.7157800000004</v>
      </c>
      <c r="J7" s="36">
        <v>20124.310799999999</v>
      </c>
      <c r="K7" s="36">
        <v>5824.2473399999999</v>
      </c>
      <c r="L7" s="36">
        <v>11226.38042</v>
      </c>
      <c r="M7" s="36">
        <v>14338.475049999999</v>
      </c>
      <c r="N7" s="36">
        <v>8164.9267200000004</v>
      </c>
      <c r="O7" s="36">
        <v>17347.679</v>
      </c>
      <c r="P7" s="37">
        <v>329905.46532999998</v>
      </c>
      <c r="Q7" s="32"/>
      <c r="R7" s="32"/>
      <c r="S7" s="32"/>
      <c r="T7" s="32"/>
    </row>
    <row r="8" spans="1:20" ht="110.4" x14ac:dyDescent="0.3">
      <c r="A8" s="33" t="s">
        <v>37</v>
      </c>
      <c r="B8" s="36">
        <v>3108.2353699999999</v>
      </c>
      <c r="C8" s="36">
        <v>32164.826400000002</v>
      </c>
      <c r="D8" s="36">
        <v>9500</v>
      </c>
      <c r="E8" s="36">
        <v>8765.68</v>
      </c>
      <c r="F8" s="36">
        <v>328.64</v>
      </c>
      <c r="G8" s="36">
        <v>9473.2450000000008</v>
      </c>
      <c r="H8" s="36">
        <v>120.6</v>
      </c>
      <c r="I8" s="36">
        <v>10992.007</v>
      </c>
      <c r="J8" s="36"/>
      <c r="K8" s="36">
        <v>505.084</v>
      </c>
      <c r="L8" s="36">
        <v>6836.3509899999999</v>
      </c>
      <c r="M8" s="36"/>
      <c r="N8" s="36"/>
      <c r="O8" s="36">
        <v>80</v>
      </c>
      <c r="P8" s="37">
        <v>81874.66876</v>
      </c>
      <c r="Q8" s="32"/>
      <c r="R8" s="32"/>
      <c r="S8" s="32"/>
      <c r="T8" s="32"/>
    </row>
    <row r="9" spans="1:20" ht="82.8" x14ac:dyDescent="0.3">
      <c r="A9" s="33" t="s">
        <v>38</v>
      </c>
      <c r="B9" s="36">
        <v>61576.428059999998</v>
      </c>
      <c r="C9" s="36">
        <v>9562.7603600000002</v>
      </c>
      <c r="D9" s="36"/>
      <c r="E9" s="36"/>
      <c r="F9" s="36"/>
      <c r="G9" s="36"/>
      <c r="H9" s="36"/>
      <c r="I9" s="36"/>
      <c r="J9" s="36">
        <v>15814.721219999999</v>
      </c>
      <c r="K9" s="36"/>
      <c r="L9" s="36"/>
      <c r="M9" s="36"/>
      <c r="N9" s="36"/>
      <c r="O9" s="36"/>
      <c r="P9" s="37">
        <v>86953.909639999998</v>
      </c>
      <c r="Q9" s="32"/>
      <c r="R9" s="32"/>
      <c r="S9" s="32"/>
      <c r="T9" s="32"/>
    </row>
    <row r="10" spans="1:20" ht="96.6" x14ac:dyDescent="0.3">
      <c r="A10" s="33" t="s">
        <v>39</v>
      </c>
      <c r="B10" s="36">
        <v>124.00620000000001</v>
      </c>
      <c r="C10" s="36"/>
      <c r="D10" s="36"/>
      <c r="E10" s="36"/>
      <c r="F10" s="36"/>
      <c r="G10" s="36"/>
      <c r="H10" s="36"/>
      <c r="I10" s="36"/>
      <c r="J10" s="36">
        <v>31.992239999999999</v>
      </c>
      <c r="K10" s="36"/>
      <c r="L10" s="36"/>
      <c r="M10" s="36"/>
      <c r="N10" s="36"/>
      <c r="O10" s="36"/>
      <c r="P10" s="37">
        <v>155.99843999999999</v>
      </c>
      <c r="Q10" s="32"/>
      <c r="R10" s="32"/>
      <c r="S10" s="32"/>
      <c r="T10" s="32"/>
    </row>
    <row r="11" spans="1:20" ht="82.8" x14ac:dyDescent="0.3">
      <c r="A11" s="33" t="s">
        <v>40</v>
      </c>
      <c r="B11" s="36"/>
      <c r="C11" s="36">
        <v>3957.7469999999998</v>
      </c>
      <c r="D11" s="36">
        <v>660.75</v>
      </c>
      <c r="E11" s="36">
        <v>338.5</v>
      </c>
      <c r="F11" s="36">
        <v>157.95959999999999</v>
      </c>
      <c r="G11" s="36">
        <v>624.41666999999995</v>
      </c>
      <c r="H11" s="36">
        <v>150.2868</v>
      </c>
      <c r="I11" s="36">
        <v>43.034399999999998</v>
      </c>
      <c r="J11" s="36"/>
      <c r="K11" s="36"/>
      <c r="L11" s="36">
        <v>271.88400000000001</v>
      </c>
      <c r="M11" s="36">
        <v>241.17975000000001</v>
      </c>
      <c r="N11" s="36">
        <v>250.11660000000001</v>
      </c>
      <c r="O11" s="36">
        <v>142.25</v>
      </c>
      <c r="P11" s="37">
        <v>6838.12482</v>
      </c>
      <c r="Q11" s="32"/>
      <c r="R11" s="32"/>
      <c r="S11" s="32"/>
      <c r="T11" s="32"/>
    </row>
    <row r="12" spans="1:20" ht="96.6" x14ac:dyDescent="0.3">
      <c r="A12" s="33" t="s">
        <v>41</v>
      </c>
      <c r="B12" s="36">
        <v>100</v>
      </c>
      <c r="C12" s="36">
        <v>481.19</v>
      </c>
      <c r="D12" s="36">
        <v>162.19999999999999</v>
      </c>
      <c r="E12" s="36"/>
      <c r="F12" s="36"/>
      <c r="G12" s="36">
        <v>86.083330000000004</v>
      </c>
      <c r="H12" s="36">
        <v>141.37943999999999</v>
      </c>
      <c r="I12" s="36">
        <v>99.496200000000002</v>
      </c>
      <c r="J12" s="36">
        <v>40</v>
      </c>
      <c r="K12" s="36">
        <v>30</v>
      </c>
      <c r="L12" s="36">
        <v>210.21473</v>
      </c>
      <c r="M12" s="36">
        <v>92.870450000000005</v>
      </c>
      <c r="N12" s="36">
        <v>70</v>
      </c>
      <c r="O12" s="36">
        <v>196.95</v>
      </c>
      <c r="P12" s="37">
        <v>1710.3841500000001</v>
      </c>
      <c r="Q12" s="32"/>
      <c r="R12" s="32"/>
      <c r="S12" s="32"/>
      <c r="T12" s="32"/>
    </row>
    <row r="13" spans="1:20" ht="69" x14ac:dyDescent="0.3">
      <c r="A13" s="33" t="s">
        <v>42</v>
      </c>
      <c r="B13" s="36">
        <v>595</v>
      </c>
      <c r="C13" s="36">
        <v>732.15</v>
      </c>
      <c r="D13" s="36">
        <v>369</v>
      </c>
      <c r="E13" s="36">
        <v>194.1</v>
      </c>
      <c r="F13" s="36"/>
      <c r="G13" s="36">
        <v>300.14</v>
      </c>
      <c r="H13" s="36">
        <v>130</v>
      </c>
      <c r="I13" s="36">
        <v>76.5</v>
      </c>
      <c r="J13" s="36">
        <v>200</v>
      </c>
      <c r="K13" s="36"/>
      <c r="L13" s="36">
        <v>110.47064</v>
      </c>
      <c r="M13" s="36">
        <v>600</v>
      </c>
      <c r="N13" s="36">
        <v>190</v>
      </c>
      <c r="O13" s="36">
        <v>85.141480000000001</v>
      </c>
      <c r="P13" s="37">
        <v>3582.5021200000001</v>
      </c>
      <c r="Q13" s="32"/>
      <c r="R13" s="32"/>
      <c r="S13" s="32"/>
      <c r="T13" s="32"/>
    </row>
    <row r="14" spans="1:20" ht="82.8" x14ac:dyDescent="0.3">
      <c r="A14" s="33" t="s">
        <v>43</v>
      </c>
      <c r="B14" s="36">
        <v>1444.1</v>
      </c>
      <c r="C14" s="36">
        <v>817.58</v>
      </c>
      <c r="D14" s="36">
        <v>102</v>
      </c>
      <c r="E14" s="36">
        <v>251.1</v>
      </c>
      <c r="F14" s="36">
        <v>105</v>
      </c>
      <c r="G14" s="36">
        <v>332.27</v>
      </c>
      <c r="H14" s="36">
        <v>88.24</v>
      </c>
      <c r="I14" s="36">
        <v>87</v>
      </c>
      <c r="J14" s="36">
        <v>242.542</v>
      </c>
      <c r="K14" s="36">
        <v>278.38900000000001</v>
      </c>
      <c r="L14" s="36">
        <v>168.49661</v>
      </c>
      <c r="M14" s="36">
        <v>511.44233000000003</v>
      </c>
      <c r="N14" s="36">
        <v>197.03398999999999</v>
      </c>
      <c r="O14" s="36">
        <v>339.92338000000001</v>
      </c>
      <c r="P14" s="37">
        <v>4965.1173099999996</v>
      </c>
      <c r="Q14" s="32"/>
      <c r="R14" s="32"/>
      <c r="S14" s="32"/>
      <c r="T14" s="32"/>
    </row>
    <row r="15" spans="1:20" ht="124.2" x14ac:dyDescent="0.3">
      <c r="A15" s="33" t="s">
        <v>44</v>
      </c>
      <c r="B15" s="36">
        <v>19867.07387</v>
      </c>
      <c r="C15" s="36">
        <v>1813.0634</v>
      </c>
      <c r="D15" s="36">
        <v>115</v>
      </c>
      <c r="E15" s="36"/>
      <c r="F15" s="36"/>
      <c r="G15" s="36"/>
      <c r="H15" s="36"/>
      <c r="I15" s="36"/>
      <c r="J15" s="36">
        <v>380</v>
      </c>
      <c r="K15" s="36"/>
      <c r="L15" s="36"/>
      <c r="M15" s="36"/>
      <c r="N15" s="36"/>
      <c r="O15" s="36"/>
      <c r="P15" s="37">
        <v>22175.137269999999</v>
      </c>
      <c r="Q15" s="32"/>
      <c r="R15" s="32"/>
      <c r="S15" s="32"/>
      <c r="T15" s="32"/>
    </row>
    <row r="16" spans="1:20" ht="110.4" x14ac:dyDescent="0.3">
      <c r="A16" s="33" t="s">
        <v>45</v>
      </c>
      <c r="B16" s="36"/>
      <c r="C16" s="36">
        <v>3368.58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>
        <v>3368.58</v>
      </c>
      <c r="Q16" s="32"/>
      <c r="R16" s="32"/>
      <c r="S16" s="32"/>
      <c r="T16" s="32"/>
    </row>
    <row r="17" spans="1:20" ht="96.6" x14ac:dyDescent="0.3">
      <c r="A17" s="33" t="s">
        <v>46</v>
      </c>
      <c r="B17" s="36"/>
      <c r="C17" s="36"/>
      <c r="D17" s="36"/>
      <c r="E17" s="36"/>
      <c r="F17" s="36"/>
      <c r="G17" s="36">
        <v>9.3770000000000007</v>
      </c>
      <c r="H17" s="36"/>
      <c r="I17" s="36"/>
      <c r="J17" s="36">
        <v>29</v>
      </c>
      <c r="K17" s="36"/>
      <c r="L17" s="36"/>
      <c r="M17" s="36"/>
      <c r="N17" s="36"/>
      <c r="O17" s="36"/>
      <c r="P17" s="37">
        <v>38.377000000000002</v>
      </c>
      <c r="Q17" s="32"/>
      <c r="R17" s="32"/>
      <c r="S17" s="32"/>
      <c r="T17" s="32"/>
    </row>
    <row r="18" spans="1:20" ht="358.8" x14ac:dyDescent="0.3">
      <c r="A18" s="33" t="s">
        <v>47</v>
      </c>
      <c r="B18" s="36">
        <v>11626.9</v>
      </c>
      <c r="C18" s="36">
        <v>9240</v>
      </c>
      <c r="D18" s="36">
        <v>1507.2329999999999</v>
      </c>
      <c r="E18" s="36">
        <v>1980</v>
      </c>
      <c r="F18" s="36">
        <v>195</v>
      </c>
      <c r="G18" s="36">
        <v>2705</v>
      </c>
      <c r="H18" s="36">
        <v>1036.075</v>
      </c>
      <c r="I18" s="36">
        <v>86.313000000000002</v>
      </c>
      <c r="J18" s="36">
        <v>2700</v>
      </c>
      <c r="K18" s="36">
        <v>2320.7460000000001</v>
      </c>
      <c r="L18" s="36">
        <v>700</v>
      </c>
      <c r="M18" s="36">
        <v>900</v>
      </c>
      <c r="N18" s="36">
        <v>1657.25</v>
      </c>
      <c r="O18" s="36">
        <v>879.24167</v>
      </c>
      <c r="P18" s="37">
        <v>37533.758670000003</v>
      </c>
      <c r="Q18" s="32"/>
      <c r="R18" s="32"/>
      <c r="S18" s="32"/>
      <c r="T18" s="32"/>
    </row>
    <row r="19" spans="1:20" ht="179.4" x14ac:dyDescent="0.3">
      <c r="A19" s="33" t="s">
        <v>48</v>
      </c>
      <c r="B19" s="36">
        <v>119477.94292</v>
      </c>
      <c r="C19" s="36">
        <v>96454.069000000003</v>
      </c>
      <c r="D19" s="36">
        <v>27673.734</v>
      </c>
      <c r="E19" s="36">
        <v>20600</v>
      </c>
      <c r="F19" s="36">
        <v>15000</v>
      </c>
      <c r="G19" s="36">
        <v>3600</v>
      </c>
      <c r="H19" s="36">
        <v>8835</v>
      </c>
      <c r="I19" s="36">
        <v>4610</v>
      </c>
      <c r="J19" s="36">
        <v>11506</v>
      </c>
      <c r="K19" s="36">
        <v>3850</v>
      </c>
      <c r="L19" s="36">
        <v>30000</v>
      </c>
      <c r="M19" s="36">
        <v>10000</v>
      </c>
      <c r="N19" s="36">
        <v>18326.976200000001</v>
      </c>
      <c r="O19" s="36">
        <v>9758.2816999999995</v>
      </c>
      <c r="P19" s="37">
        <v>379692.00381999998</v>
      </c>
      <c r="Q19" s="32"/>
      <c r="R19" s="32"/>
      <c r="S19" s="32"/>
      <c r="T19" s="32"/>
    </row>
    <row r="20" spans="1:20" ht="110.4" x14ac:dyDescent="0.3">
      <c r="A20" s="33" t="s">
        <v>49</v>
      </c>
      <c r="B20" s="36">
        <v>3920</v>
      </c>
      <c r="C20" s="36">
        <v>1500</v>
      </c>
      <c r="D20" s="36">
        <v>550</v>
      </c>
      <c r="E20" s="36"/>
      <c r="F20" s="36"/>
      <c r="G20" s="36"/>
      <c r="H20" s="36">
        <v>2.5</v>
      </c>
      <c r="I20" s="36">
        <v>22.777000000000001</v>
      </c>
      <c r="J20" s="36">
        <v>150</v>
      </c>
      <c r="K20" s="36"/>
      <c r="L20" s="36">
        <v>1570</v>
      </c>
      <c r="M20" s="36"/>
      <c r="N20" s="36">
        <v>500</v>
      </c>
      <c r="O20" s="36"/>
      <c r="P20" s="37">
        <v>8215.277</v>
      </c>
      <c r="Q20" s="32"/>
      <c r="R20" s="32"/>
      <c r="S20" s="32"/>
      <c r="T20" s="32"/>
    </row>
    <row r="21" spans="1:20" ht="151.80000000000001" x14ac:dyDescent="0.3">
      <c r="A21" s="33" t="s">
        <v>50</v>
      </c>
      <c r="B21" s="36">
        <v>1E-4</v>
      </c>
      <c r="C21" s="36">
        <v>29.79205</v>
      </c>
      <c r="D21" s="36"/>
      <c r="E21" s="36"/>
      <c r="F21" s="36">
        <v>3.7250000000000001</v>
      </c>
      <c r="G21" s="36"/>
      <c r="H21" s="36">
        <v>3.7240000000000002</v>
      </c>
      <c r="I21" s="36"/>
      <c r="J21" s="36">
        <v>7.4450000000000003</v>
      </c>
      <c r="K21" s="36"/>
      <c r="L21" s="36"/>
      <c r="M21" s="36"/>
      <c r="N21" s="36"/>
      <c r="O21" s="36"/>
      <c r="P21" s="37">
        <v>44.686149999999998</v>
      </c>
      <c r="Q21" s="32"/>
      <c r="R21" s="32"/>
      <c r="S21" s="32"/>
      <c r="T21" s="32"/>
    </row>
    <row r="22" spans="1:20" ht="138" x14ac:dyDescent="0.3">
      <c r="A22" s="33" t="s">
        <v>51</v>
      </c>
      <c r="B22" s="36">
        <v>200</v>
      </c>
      <c r="C22" s="36">
        <v>2156.4</v>
      </c>
      <c r="D22" s="36">
        <v>551</v>
      </c>
      <c r="E22" s="36">
        <v>500</v>
      </c>
      <c r="F22" s="36"/>
      <c r="G22" s="36">
        <v>400</v>
      </c>
      <c r="H22" s="36">
        <v>30.795059999999999</v>
      </c>
      <c r="I22" s="36">
        <v>21.75</v>
      </c>
      <c r="J22" s="36">
        <v>896.47699999999998</v>
      </c>
      <c r="K22" s="36">
        <v>247.5</v>
      </c>
      <c r="L22" s="36">
        <v>899.79499999999996</v>
      </c>
      <c r="M22" s="36">
        <v>390</v>
      </c>
      <c r="N22" s="36">
        <v>300</v>
      </c>
      <c r="O22" s="36">
        <v>200</v>
      </c>
      <c r="P22" s="37">
        <v>6793.7170599999999</v>
      </c>
      <c r="Q22" s="32"/>
      <c r="R22" s="32"/>
      <c r="S22" s="32"/>
      <c r="T22" s="32"/>
    </row>
    <row r="23" spans="1:20" ht="96.6" x14ac:dyDescent="0.3">
      <c r="A23" s="33" t="s">
        <v>52</v>
      </c>
      <c r="B23" s="36">
        <v>45595.212500000001</v>
      </c>
      <c r="C23" s="36">
        <v>40898.199999999997</v>
      </c>
      <c r="D23" s="36"/>
      <c r="E23" s="36"/>
      <c r="F23" s="36"/>
      <c r="G23" s="36">
        <v>500</v>
      </c>
      <c r="H23" s="36"/>
      <c r="I23" s="36"/>
      <c r="J23" s="36">
        <v>2522.25</v>
      </c>
      <c r="K23" s="36"/>
      <c r="L23" s="36">
        <v>1318.75</v>
      </c>
      <c r="M23" s="36"/>
      <c r="N23" s="36"/>
      <c r="O23" s="36">
        <v>1000</v>
      </c>
      <c r="P23" s="37">
        <v>91834.412500000006</v>
      </c>
      <c r="Q23" s="32"/>
      <c r="R23" s="32"/>
      <c r="S23" s="32"/>
      <c r="T23" s="32"/>
    </row>
    <row r="24" spans="1:20" ht="138" x14ac:dyDescent="0.3">
      <c r="A24" s="33" t="s">
        <v>53</v>
      </c>
      <c r="B24" s="36">
        <v>125055.26377999999</v>
      </c>
      <c r="C24" s="36">
        <v>50614.749000000003</v>
      </c>
      <c r="D24" s="36">
        <v>8619.4740000000002</v>
      </c>
      <c r="E24" s="36">
        <v>6500</v>
      </c>
      <c r="F24" s="36">
        <v>2000</v>
      </c>
      <c r="G24" s="36">
        <v>7000</v>
      </c>
      <c r="H24" s="36">
        <v>2422.35</v>
      </c>
      <c r="I24" s="36">
        <v>564.68700000000001</v>
      </c>
      <c r="J24" s="36">
        <v>11609</v>
      </c>
      <c r="K24" s="36">
        <v>3015.25</v>
      </c>
      <c r="L24" s="36">
        <v>3600</v>
      </c>
      <c r="M24" s="36">
        <v>4000</v>
      </c>
      <c r="N24" s="36">
        <v>4214.6019999999999</v>
      </c>
      <c r="O24" s="36">
        <v>4700.7856000000002</v>
      </c>
      <c r="P24" s="37">
        <v>233916.16138000001</v>
      </c>
      <c r="Q24" s="32"/>
      <c r="R24" s="32"/>
      <c r="S24" s="32"/>
      <c r="T24" s="32"/>
    </row>
    <row r="25" spans="1:20" ht="82.8" x14ac:dyDescent="0.3">
      <c r="A25" s="33" t="s">
        <v>54</v>
      </c>
      <c r="B25" s="36">
        <v>33124.583330000001</v>
      </c>
      <c r="C25" s="36">
        <v>6601.9506499999998</v>
      </c>
      <c r="D25" s="36">
        <v>2550</v>
      </c>
      <c r="E25" s="36">
        <v>1745.65</v>
      </c>
      <c r="F25" s="36">
        <v>628.5</v>
      </c>
      <c r="G25" s="36">
        <v>3172</v>
      </c>
      <c r="H25" s="36">
        <v>387.46199999999999</v>
      </c>
      <c r="I25" s="36">
        <v>120</v>
      </c>
      <c r="J25" s="36">
        <v>2100</v>
      </c>
      <c r="K25" s="36">
        <v>917</v>
      </c>
      <c r="L25" s="36">
        <v>533.11013000000003</v>
      </c>
      <c r="M25" s="36">
        <v>806.44899999999996</v>
      </c>
      <c r="N25" s="36">
        <v>2425.8335699999998</v>
      </c>
      <c r="O25" s="36">
        <v>1134.5716299999999</v>
      </c>
      <c r="P25" s="37">
        <v>56247.110309999996</v>
      </c>
      <c r="Q25" s="32"/>
      <c r="R25" s="32"/>
      <c r="S25" s="32"/>
      <c r="T25" s="32"/>
    </row>
    <row r="26" spans="1:20" ht="110.4" x14ac:dyDescent="0.3">
      <c r="A26" s="33" t="s">
        <v>55</v>
      </c>
      <c r="B26" s="36">
        <v>3142.5679599999999</v>
      </c>
      <c r="C26" s="36">
        <v>2740.808</v>
      </c>
      <c r="D26" s="36">
        <v>83.774000000000001</v>
      </c>
      <c r="E26" s="36">
        <v>185</v>
      </c>
      <c r="F26" s="36">
        <v>155.25</v>
      </c>
      <c r="G26" s="36">
        <v>340</v>
      </c>
      <c r="H26" s="36">
        <v>72</v>
      </c>
      <c r="I26" s="36">
        <v>41</v>
      </c>
      <c r="J26" s="36">
        <v>150</v>
      </c>
      <c r="K26" s="36">
        <v>12</v>
      </c>
      <c r="L26" s="36">
        <v>374.70537999999999</v>
      </c>
      <c r="M26" s="36"/>
      <c r="N26" s="36">
        <v>243.20679999999999</v>
      </c>
      <c r="O26" s="36"/>
      <c r="P26" s="37">
        <v>7540.31214</v>
      </c>
      <c r="Q26" s="32"/>
      <c r="R26" s="32"/>
      <c r="S26" s="32"/>
      <c r="T26" s="32"/>
    </row>
    <row r="27" spans="1:20" ht="82.8" x14ac:dyDescent="0.3">
      <c r="A27" s="33" t="s">
        <v>56</v>
      </c>
      <c r="B27" s="36">
        <v>150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>
        <v>150</v>
      </c>
      <c r="Q27" s="32"/>
      <c r="R27" s="32"/>
      <c r="S27" s="32"/>
      <c r="T27" s="32"/>
    </row>
    <row r="28" spans="1:20" ht="55.2" x14ac:dyDescent="0.3">
      <c r="A28" s="33" t="s">
        <v>57</v>
      </c>
      <c r="B28" s="36"/>
      <c r="C28" s="36"/>
      <c r="D28" s="36">
        <v>1187.1579999999999</v>
      </c>
      <c r="E28" s="36"/>
      <c r="F28" s="36">
        <v>94.85</v>
      </c>
      <c r="G28" s="36">
        <v>873.84167000000002</v>
      </c>
      <c r="H28" s="36">
        <v>4103.1866399999999</v>
      </c>
      <c r="I28" s="36"/>
      <c r="J28" s="36">
        <v>760.09744000000001</v>
      </c>
      <c r="K28" s="36"/>
      <c r="L28" s="36">
        <v>1794.2619999999999</v>
      </c>
      <c r="M28" s="36">
        <v>122.86411</v>
      </c>
      <c r="N28" s="36">
        <v>199.45944</v>
      </c>
      <c r="O28" s="36"/>
      <c r="P28" s="37">
        <v>9135.7193000000007</v>
      </c>
      <c r="Q28" s="32"/>
      <c r="R28" s="32"/>
      <c r="S28" s="32"/>
      <c r="T28" s="32"/>
    </row>
    <row r="29" spans="1:20" ht="82.8" x14ac:dyDescent="0.3">
      <c r="A29" s="33" t="s">
        <v>58</v>
      </c>
      <c r="B29" s="36">
        <v>108.4</v>
      </c>
      <c r="C29" s="36">
        <v>115.2</v>
      </c>
      <c r="D29" s="36">
        <v>32</v>
      </c>
      <c r="E29" s="36">
        <v>17.600000000000001</v>
      </c>
      <c r="F29" s="36">
        <v>16.8</v>
      </c>
      <c r="G29" s="36">
        <v>338.7</v>
      </c>
      <c r="H29" s="36">
        <v>218</v>
      </c>
      <c r="I29" s="36">
        <v>60.6</v>
      </c>
      <c r="J29" s="36">
        <v>12.8</v>
      </c>
      <c r="K29" s="36">
        <v>210.4</v>
      </c>
      <c r="L29" s="36">
        <v>580.20000000000005</v>
      </c>
      <c r="M29" s="36">
        <v>252.5</v>
      </c>
      <c r="N29" s="36">
        <v>451.8</v>
      </c>
      <c r="O29" s="36">
        <v>335</v>
      </c>
      <c r="P29" s="37">
        <v>2750</v>
      </c>
      <c r="Q29" s="32"/>
      <c r="R29" s="32"/>
      <c r="S29" s="32"/>
      <c r="T29" s="32"/>
    </row>
    <row r="30" spans="1:20" ht="110.4" x14ac:dyDescent="0.3">
      <c r="A30" s="33" t="s">
        <v>59</v>
      </c>
      <c r="B30" s="36">
        <v>1144.98866</v>
      </c>
      <c r="C30" s="36">
        <v>1269.05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>
        <v>2414.0386600000002</v>
      </c>
      <c r="Q30" s="32"/>
      <c r="R30" s="32"/>
      <c r="S30" s="32"/>
      <c r="T30" s="32"/>
    </row>
    <row r="31" spans="1:20" ht="82.8" x14ac:dyDescent="0.3">
      <c r="A31" s="33" t="s">
        <v>60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>
        <v>6512.2096600000004</v>
      </c>
      <c r="P31" s="37">
        <v>6512.2096600000004</v>
      </c>
      <c r="Q31" s="32"/>
      <c r="R31" s="32"/>
      <c r="S31" s="32"/>
      <c r="T31" s="32"/>
    </row>
    <row r="32" spans="1:20" ht="55.2" x14ac:dyDescent="0.3">
      <c r="A32" s="33" t="s">
        <v>61</v>
      </c>
      <c r="B32" s="36"/>
      <c r="C32" s="36"/>
      <c r="D32" s="36"/>
      <c r="E32" s="36"/>
      <c r="F32" s="36"/>
      <c r="G32" s="36"/>
      <c r="H32" s="36"/>
      <c r="I32" s="36"/>
      <c r="J32" s="36">
        <v>6391.29043</v>
      </c>
      <c r="K32" s="36"/>
      <c r="L32" s="36"/>
      <c r="M32" s="36"/>
      <c r="N32" s="36"/>
      <c r="O32" s="36"/>
      <c r="P32" s="37">
        <v>6391.29043</v>
      </c>
      <c r="Q32" s="32"/>
      <c r="R32" s="32"/>
      <c r="S32" s="32"/>
      <c r="T32" s="32"/>
    </row>
    <row r="33" spans="1:20" ht="96.6" x14ac:dyDescent="0.3">
      <c r="A33" s="33" t="s">
        <v>62</v>
      </c>
      <c r="B33" s="36"/>
      <c r="C33" s="36"/>
      <c r="D33" s="36"/>
      <c r="E33" s="36"/>
      <c r="F33" s="36">
        <v>237.76599999999999</v>
      </c>
      <c r="G33" s="36"/>
      <c r="H33" s="36"/>
      <c r="I33" s="36"/>
      <c r="J33" s="36"/>
      <c r="K33" s="36"/>
      <c r="L33" s="36"/>
      <c r="M33" s="36"/>
      <c r="N33" s="36"/>
      <c r="O33" s="36"/>
      <c r="P33" s="37">
        <v>237.76599999999999</v>
      </c>
      <c r="Q33" s="32"/>
      <c r="R33" s="32"/>
      <c r="S33" s="32"/>
      <c r="T33" s="32"/>
    </row>
    <row r="34" spans="1:20" ht="82.8" x14ac:dyDescent="0.3">
      <c r="A34" s="33" t="s">
        <v>63</v>
      </c>
      <c r="B34" s="36">
        <v>8606.55681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>
        <v>8606.55681</v>
      </c>
      <c r="Q34" s="32"/>
      <c r="R34" s="32"/>
      <c r="S34" s="32"/>
      <c r="T34" s="32"/>
    </row>
    <row r="35" spans="1:20" ht="55.2" x14ac:dyDescent="0.3">
      <c r="A35" s="33" t="s">
        <v>64</v>
      </c>
      <c r="B35" s="36"/>
      <c r="C35" s="36"/>
      <c r="D35" s="36">
        <v>1811.7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>
        <v>1811.7</v>
      </c>
      <c r="Q35" s="32"/>
      <c r="R35" s="32"/>
      <c r="S35" s="32"/>
      <c r="T35" s="32"/>
    </row>
    <row r="36" spans="1:20" ht="69" x14ac:dyDescent="0.3">
      <c r="A36" s="33" t="s">
        <v>65</v>
      </c>
      <c r="B36" s="36">
        <v>382</v>
      </c>
      <c r="C36" s="36">
        <v>406.4</v>
      </c>
      <c r="D36" s="36">
        <v>112</v>
      </c>
      <c r="E36" s="36">
        <v>62</v>
      </c>
      <c r="F36" s="36">
        <v>59.2</v>
      </c>
      <c r="G36" s="36">
        <v>1195</v>
      </c>
      <c r="H36" s="36">
        <v>769</v>
      </c>
      <c r="I36" s="36">
        <v>214</v>
      </c>
      <c r="J36" s="36">
        <v>45.6</v>
      </c>
      <c r="K36" s="36">
        <v>740.8</v>
      </c>
      <c r="L36" s="36">
        <v>2047</v>
      </c>
      <c r="M36" s="36">
        <v>891</v>
      </c>
      <c r="N36" s="36">
        <v>1594</v>
      </c>
      <c r="O36" s="36">
        <v>1182</v>
      </c>
      <c r="P36" s="37">
        <v>9700</v>
      </c>
      <c r="Q36" s="32"/>
      <c r="R36" s="32"/>
      <c r="S36" s="32"/>
      <c r="T36" s="32"/>
    </row>
    <row r="37" spans="1:20" ht="82.8" x14ac:dyDescent="0.3">
      <c r="A37" s="33" t="s">
        <v>66</v>
      </c>
      <c r="B37" s="36">
        <v>9168.1731600000003</v>
      </c>
      <c r="C37" s="36"/>
      <c r="D37" s="36">
        <v>5360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>
        <v>14528.17316</v>
      </c>
      <c r="Q37" s="32"/>
      <c r="R37" s="32"/>
      <c r="S37" s="32"/>
      <c r="T37" s="32"/>
    </row>
    <row r="38" spans="1:20" ht="96.6" x14ac:dyDescent="0.3">
      <c r="A38" s="33" t="s">
        <v>67</v>
      </c>
      <c r="B38" s="36">
        <v>144.21236999999999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>
        <v>144.21236999999999</v>
      </c>
      <c r="Q38" s="32"/>
      <c r="R38" s="32"/>
      <c r="S38" s="32"/>
      <c r="T38" s="32"/>
    </row>
    <row r="39" spans="1:20" ht="41.4" x14ac:dyDescent="0.3">
      <c r="A39" s="33" t="s">
        <v>68</v>
      </c>
      <c r="B39" s="36">
        <v>379.92815999999999</v>
      </c>
      <c r="C39" s="36">
        <v>69.589439999999996</v>
      </c>
      <c r="D39" s="36">
        <v>23.196480000000001</v>
      </c>
      <c r="E39" s="36">
        <v>-432.2</v>
      </c>
      <c r="F39" s="36"/>
      <c r="G39" s="36">
        <v>4.5894399999999997</v>
      </c>
      <c r="H39" s="36"/>
      <c r="I39" s="36"/>
      <c r="J39" s="36">
        <v>92.785920000000004</v>
      </c>
      <c r="K39" s="36"/>
      <c r="L39" s="36"/>
      <c r="M39" s="36"/>
      <c r="N39" s="36"/>
      <c r="O39" s="36"/>
      <c r="P39" s="37">
        <v>137.88944000000001</v>
      </c>
      <c r="Q39" s="32"/>
      <c r="R39" s="32"/>
      <c r="S39" s="32"/>
      <c r="T39" s="32"/>
    </row>
    <row r="40" spans="1:20" x14ac:dyDescent="0.3">
      <c r="A40" s="30" t="s">
        <v>69</v>
      </c>
      <c r="B40" s="37">
        <v>545779.26402999996</v>
      </c>
      <c r="C40" s="37">
        <v>354728.98249999998</v>
      </c>
      <c r="D40" s="37">
        <v>97906.544479999997</v>
      </c>
      <c r="E40" s="37">
        <v>61350.938000000002</v>
      </c>
      <c r="F40" s="37">
        <v>32377.080880000001</v>
      </c>
      <c r="G40" s="37">
        <v>69766.838109999997</v>
      </c>
      <c r="H40" s="37">
        <v>49034.939899999998</v>
      </c>
      <c r="I40" s="37">
        <v>29348.16418</v>
      </c>
      <c r="J40" s="37">
        <v>77630.603650000005</v>
      </c>
      <c r="K40" s="37">
        <v>22768.600340000001</v>
      </c>
      <c r="L40" s="37">
        <v>87340.619900000005</v>
      </c>
      <c r="M40" s="37">
        <v>42381.47309</v>
      </c>
      <c r="N40" s="37">
        <v>66766.783519999997</v>
      </c>
      <c r="O40" s="37">
        <v>79045.773759999996</v>
      </c>
      <c r="P40" s="37">
        <v>1616226.6063399999</v>
      </c>
      <c r="Q40" s="31"/>
      <c r="R40" s="31"/>
      <c r="S40" s="31"/>
      <c r="T40" s="31"/>
    </row>
  </sheetData>
  <pageMargins left="0.2" right="0.2" top="0.37" bottom="0.61" header="0.27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2015-07-20T21:36:23Z</dcterms:modified>
</cp:coreProperties>
</file>