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Учреждения!$23:$24</definedName>
    <definedName name="_xlnm.Print_Area" localSheetId="1">'Муниципальные районы'!$A$1:$P$15</definedName>
    <definedName name="_xlnm.Print_Area" localSheetId="0">Учреждения!$A$1:$E$57</definedName>
  </definedNames>
  <calcPr calcId="145621" refMode="R1C1"/>
</workbook>
</file>

<file path=xl/calcChain.xml><?xml version="1.0" encoding="utf-8"?>
<calcChain xmlns="http://schemas.openxmlformats.org/spreadsheetml/2006/main">
  <c r="E8" i="1" l="1"/>
  <c r="E9" i="1"/>
  <c r="E15" i="1"/>
  <c r="E20" i="1"/>
  <c r="E10" i="1"/>
  <c r="E19" i="1" l="1"/>
  <c r="E18" i="1" l="1"/>
  <c r="E17" i="1"/>
  <c r="E12" i="1"/>
  <c r="E16" i="1"/>
  <c r="E14" i="1" l="1"/>
  <c r="E13" i="1"/>
  <c r="E11" i="1"/>
  <c r="B13" i="2" l="1"/>
  <c r="E21" i="1" s="1"/>
  <c r="A2" i="2" l="1"/>
  <c r="B2" i="2" s="1"/>
  <c r="C2" i="2" s="1"/>
  <c r="A14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<sst xmlns="http://schemas.openxmlformats.org/spreadsheetml/2006/main" count="84" uniqueCount="83">
  <si>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</si>
  <si>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</si>
  <si>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</si>
  <si>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</si>
  <si>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</si>
  <si>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</si>
  <si>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</si>
  <si>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</si>
  <si>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</si>
  <si>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</si>
  <si>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</si>
  <si>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</si>
  <si>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</si>
  <si>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</si>
  <si>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</si>
  <si>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</si>
  <si>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</si>
  <si>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</si>
  <si>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</si>
  <si>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</si>
  <si>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</si>
  <si>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</si>
  <si>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</si>
  <si>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</si>
  <si>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</si>
  <si>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</si>
  <si>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</si>
  <si>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</si>
  <si>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</si>
  <si>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</si>
  <si>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</si>
  <si>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</si>
  <si>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</si>
  <si>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</si>
  <si>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</si>
  <si>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приобретение и установку котлов и сетевых насосов котельной "Центральная" с. Манилы Пенжинского района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</si>
  <si>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</si>
  <si>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</si>
  <si>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Всего:</t>
  </si>
  <si>
    <t>30.07.2015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</si>
  <si>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</si>
  <si>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</si>
  <si>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</si>
  <si>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</si>
  <si>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</si>
  <si>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</si>
  <si>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</si>
  <si>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</si>
  <si>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</si>
  <si>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</si>
  <si>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</si>
  <si>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</si>
  <si>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</si>
  <si>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</si>
  <si>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</si>
  <si>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</si>
  <si>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</si>
  <si>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</si>
  <si>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</si>
  <si>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</si>
  <si>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Региональная служба по тарифам и ценам Камчатского края</t>
  </si>
  <si>
    <t>Государственная жилищная инспекция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</si>
  <si>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</si>
  <si>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</si>
  <si>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</si>
  <si>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</si>
  <si>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</si>
  <si>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</si>
  <si>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</si>
  <si>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</si>
  <si>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ИТОГО</t>
  </si>
  <si>
    <t>24.07.2015</t>
  </si>
  <si>
    <t>Субсидии бюджетам субъектов Российской Федерации на реализацию федеральных целевых программ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</si>
  <si>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</si>
  <si>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Субсидии бюджетам субъектов Российской Федерации на поддержку начинающих фермеров</t>
  </si>
  <si>
    <t>Единая субвенция бюджетам субъектов Российской Федерации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</si>
  <si>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</si>
  <si>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осуществление отдельных полномочий в области лесных отношений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</si>
  <si>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</si>
  <si>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Субсидии бюджетам субъектов Российской Федерации на развитие семейных животноводческих ферм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</si>
  <si>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</si>
  <si>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</si>
  <si>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Субвенции бюджетам субъектов Российской Федерации на оплату жилищно-коммунальных услуг отдельным категориям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</si>
</sst>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topLeftCell="A34" zoomScaleNormal="100" zoomScaleSheetLayoutView="100" workbookViewId="0">
      <selection activeCell="E9" sqref="E9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71</v>
      </c>
      <c r="G1" s="32" t="str">
        <f>TEXT(F1,"[$-FC19]ДД ММММ")</f>
        <v>24 июля</v>
      </c>
      <c r="H1" s="32" t="str">
        <f>TEXT(F1,"[$-FC19]ДД.ММ.ГГГ \г")</f>
        <v>24.07.2015 г</v>
      </c>
    </row>
    <row r="2" spans="1:9" ht="15.6" x14ac:dyDescent="0.3">
      <c r="A2" s="45" t="str">
        <f>CONCATENATE("с ",G1," по ",G2,"ода")</f>
        <v>с 24 июля по 30 июля 2015 года</v>
      </c>
      <c r="B2" s="45"/>
      <c r="C2" s="45"/>
      <c r="D2" s="45"/>
      <c r="E2" s="45"/>
      <c r="F2" s="31" t="s">
        <v>39</v>
      </c>
      <c r="G2" s="32" t="str">
        <f>TEXT(F2,"[$-FC19]ДД ММММ ГГГ \г")</f>
        <v>30 июля 2015 г</v>
      </c>
      <c r="H2" s="32" t="str">
        <f>TEXT(F2,"[$-FC19]ДД.ММ.ГГГ \г")</f>
        <v>30.07.2015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24.07.2015 г.</v>
      </c>
      <c r="B5" s="47"/>
      <c r="C5" s="47"/>
      <c r="D5" s="48"/>
      <c r="E5" s="8">
        <v>2651246.7000000002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E21-E9</f>
        <v>470086.78198999981</v>
      </c>
    </row>
    <row r="9" spans="1:9" x14ac:dyDescent="0.3">
      <c r="A9" s="57" t="s">
        <v>4</v>
      </c>
      <c r="B9" s="56"/>
      <c r="C9" s="56"/>
      <c r="D9" s="56"/>
      <c r="E9" s="14">
        <f>SUM(E10:E20)</f>
        <v>26309.100000000002</v>
      </c>
    </row>
    <row r="10" spans="1:9" x14ac:dyDescent="0.3">
      <c r="A10" s="57" t="s">
        <v>72</v>
      </c>
      <c r="B10" s="56"/>
      <c r="C10" s="56"/>
      <c r="D10" s="56"/>
      <c r="E10" s="14">
        <f>2235.9+50+2093.3</f>
        <v>4379.2000000000007</v>
      </c>
    </row>
    <row r="11" spans="1:9" ht="42.6" customHeight="1" x14ac:dyDescent="0.3">
      <c r="A11" s="57" t="s">
        <v>73</v>
      </c>
      <c r="B11" s="56"/>
      <c r="C11" s="56"/>
      <c r="D11" s="56"/>
      <c r="E11" s="14">
        <f>231.5</f>
        <v>231.5</v>
      </c>
    </row>
    <row r="12" spans="1:9" x14ac:dyDescent="0.3">
      <c r="A12" s="57" t="s">
        <v>74</v>
      </c>
      <c r="B12" s="56"/>
      <c r="C12" s="56"/>
      <c r="D12" s="56"/>
      <c r="E12" s="14">
        <f>47+1703</f>
        <v>1750</v>
      </c>
    </row>
    <row r="13" spans="1:9" x14ac:dyDescent="0.3">
      <c r="A13" s="57" t="s">
        <v>75</v>
      </c>
      <c r="B13" s="56"/>
      <c r="C13" s="56"/>
      <c r="D13" s="56"/>
      <c r="E13" s="14">
        <f>4145.3</f>
        <v>4145.3</v>
      </c>
    </row>
    <row r="14" spans="1:9" ht="46.2" customHeight="1" x14ac:dyDescent="0.3">
      <c r="A14" s="57" t="s">
        <v>76</v>
      </c>
      <c r="B14" s="56"/>
      <c r="C14" s="56"/>
      <c r="D14" s="56"/>
      <c r="E14" s="14">
        <f>45.6</f>
        <v>45.6</v>
      </c>
    </row>
    <row r="15" spans="1:9" ht="26.4" customHeight="1" x14ac:dyDescent="0.3">
      <c r="A15" s="57" t="s">
        <v>77</v>
      </c>
      <c r="B15" s="56"/>
      <c r="C15" s="56"/>
      <c r="D15" s="56"/>
      <c r="E15" s="14">
        <f>58.3+715.6+345.3+3006.9+987.1</f>
        <v>5113.2000000000007</v>
      </c>
    </row>
    <row r="16" spans="1:9" ht="31.8" customHeight="1" x14ac:dyDescent="0.3">
      <c r="A16" s="57" t="s">
        <v>78</v>
      </c>
      <c r="B16" s="56"/>
      <c r="C16" s="56"/>
      <c r="D16" s="56"/>
      <c r="E16" s="14">
        <f>184.5</f>
        <v>184.5</v>
      </c>
    </row>
    <row r="17" spans="1:5" x14ac:dyDescent="0.3">
      <c r="A17" s="57" t="s">
        <v>79</v>
      </c>
      <c r="B17" s="56"/>
      <c r="C17" s="56"/>
      <c r="D17" s="56"/>
      <c r="E17" s="14">
        <f>10542</f>
        <v>10542</v>
      </c>
    </row>
    <row r="18" spans="1:5" ht="30.6" customHeight="1" x14ac:dyDescent="0.3">
      <c r="A18" s="57" t="s">
        <v>80</v>
      </c>
      <c r="B18" s="56"/>
      <c r="C18" s="56"/>
      <c r="D18" s="56"/>
      <c r="E18" s="14">
        <f>23.1</f>
        <v>23.1</v>
      </c>
    </row>
    <row r="19" spans="1:5" ht="29.4" customHeight="1" x14ac:dyDescent="0.3">
      <c r="A19" s="57" t="s">
        <v>81</v>
      </c>
      <c r="B19" s="56"/>
      <c r="C19" s="56"/>
      <c r="D19" s="56"/>
      <c r="E19" s="14">
        <f>-87.8-2-16.7-4.6</f>
        <v>-111.1</v>
      </c>
    </row>
    <row r="20" spans="1:5" ht="28.2" customHeight="1" x14ac:dyDescent="0.3">
      <c r="A20" s="57" t="s">
        <v>82</v>
      </c>
      <c r="B20" s="56"/>
      <c r="C20" s="56"/>
      <c r="D20" s="56"/>
      <c r="E20" s="14">
        <f>5.8</f>
        <v>5.8</v>
      </c>
    </row>
    <row r="21" spans="1:5" x14ac:dyDescent="0.3">
      <c r="A21" s="49" t="s">
        <v>5</v>
      </c>
      <c r="B21" s="50"/>
      <c r="C21" s="50"/>
      <c r="D21" s="50"/>
      <c r="E21" s="13">
        <f>'Муниципальные районы'!B14-Учреждения!E5+'Муниципальные районы'!B13</f>
        <v>496395.88198999979</v>
      </c>
    </row>
    <row r="22" spans="1:5" x14ac:dyDescent="0.3">
      <c r="A22" s="15"/>
      <c r="B22" s="16"/>
      <c r="C22" s="16"/>
      <c r="D22" s="6"/>
      <c r="E22" s="17"/>
    </row>
    <row r="23" spans="1:5" x14ac:dyDescent="0.3">
      <c r="A23" s="51" t="s">
        <v>14</v>
      </c>
      <c r="B23" s="53" t="s">
        <v>6</v>
      </c>
      <c r="C23" s="54" t="s">
        <v>7</v>
      </c>
      <c r="D23" s="54"/>
      <c r="E23" s="54"/>
    </row>
    <row r="24" spans="1:5" ht="82.8" x14ac:dyDescent="0.3">
      <c r="A24" s="52"/>
      <c r="B24" s="53"/>
      <c r="C24" s="18" t="s">
        <v>8</v>
      </c>
      <c r="D24" s="18" t="s">
        <v>9</v>
      </c>
      <c r="E24" s="18" t="s">
        <v>10</v>
      </c>
    </row>
    <row r="25" spans="1:5" x14ac:dyDescent="0.3">
      <c r="A25" s="21" t="s">
        <v>40</v>
      </c>
      <c r="B25" s="19">
        <v>1859.29882</v>
      </c>
      <c r="C25" s="19">
        <v>745.55382999999995</v>
      </c>
      <c r="D25" s="19">
        <v>404.77586000000002</v>
      </c>
      <c r="E25" s="19"/>
    </row>
    <row r="26" spans="1:5" x14ac:dyDescent="0.3">
      <c r="A26" s="21" t="s">
        <v>41</v>
      </c>
      <c r="B26" s="19">
        <v>13.2</v>
      </c>
      <c r="C26" s="19"/>
      <c r="D26" s="19"/>
      <c r="E26" s="19"/>
    </row>
    <row r="27" spans="1:5" x14ac:dyDescent="0.3">
      <c r="A27" s="21" t="s">
        <v>42</v>
      </c>
      <c r="B27" s="19">
        <v>7831.39113</v>
      </c>
      <c r="C27" s="19">
        <v>1109.876</v>
      </c>
      <c r="D27" s="19">
        <v>698.56299999999999</v>
      </c>
      <c r="E27" s="19"/>
    </row>
    <row r="28" spans="1:5" ht="27.6" x14ac:dyDescent="0.3">
      <c r="A28" s="21" t="s">
        <v>43</v>
      </c>
      <c r="B28" s="19">
        <v>30982.19267</v>
      </c>
      <c r="C28" s="19">
        <v>2700.1129999999998</v>
      </c>
      <c r="D28" s="19"/>
      <c r="E28" s="19">
        <v>-154.679</v>
      </c>
    </row>
    <row r="29" spans="1:5" x14ac:dyDescent="0.3">
      <c r="A29" s="21" t="s">
        <v>44</v>
      </c>
      <c r="B29" s="19">
        <v>0.33581</v>
      </c>
      <c r="C29" s="19"/>
      <c r="D29" s="19"/>
      <c r="E29" s="19"/>
    </row>
    <row r="30" spans="1:5" ht="27.6" x14ac:dyDescent="0.3">
      <c r="A30" s="21" t="s">
        <v>45</v>
      </c>
      <c r="B30" s="19">
        <v>240599.50117</v>
      </c>
      <c r="C30" s="19"/>
      <c r="D30" s="19"/>
      <c r="E30" s="19"/>
    </row>
    <row r="31" spans="1:5" x14ac:dyDescent="0.3">
      <c r="A31" s="21" t="s">
        <v>46</v>
      </c>
      <c r="B31" s="19">
        <v>522.96551999999997</v>
      </c>
      <c r="C31" s="19"/>
      <c r="D31" s="19"/>
      <c r="E31" s="19"/>
    </row>
    <row r="32" spans="1:5" x14ac:dyDescent="0.3">
      <c r="A32" s="21" t="s">
        <v>47</v>
      </c>
      <c r="B32" s="19">
        <v>22190.053080000002</v>
      </c>
      <c r="C32" s="19"/>
      <c r="D32" s="19"/>
      <c r="E32" s="19">
        <v>1500</v>
      </c>
    </row>
    <row r="33" spans="1:5" x14ac:dyDescent="0.3">
      <c r="A33" s="21" t="s">
        <v>48</v>
      </c>
      <c r="B33" s="19">
        <v>8227.84764</v>
      </c>
      <c r="C33" s="19">
        <v>7316.0888699999996</v>
      </c>
      <c r="D33" s="19">
        <v>3393.7060999999999</v>
      </c>
      <c r="E33" s="19"/>
    </row>
    <row r="34" spans="1:5" x14ac:dyDescent="0.3">
      <c r="A34" s="21" t="s">
        <v>49</v>
      </c>
      <c r="B34" s="19">
        <v>24408.513940000001</v>
      </c>
      <c r="C34" s="19">
        <v>5297.3332499999997</v>
      </c>
      <c r="D34" s="19">
        <v>2297.8569299999999</v>
      </c>
      <c r="E34" s="19">
        <v>9145.3737500000007</v>
      </c>
    </row>
    <row r="35" spans="1:5" x14ac:dyDescent="0.3">
      <c r="A35" s="21" t="s">
        <v>50</v>
      </c>
      <c r="B35" s="19">
        <v>-1977.6923300000001</v>
      </c>
      <c r="C35" s="19">
        <v>-3159.5952299999999</v>
      </c>
      <c r="D35" s="19">
        <v>-1171.0911100000001</v>
      </c>
      <c r="E35" s="19">
        <v>-8916.1775300000008</v>
      </c>
    </row>
    <row r="36" spans="1:5" x14ac:dyDescent="0.3">
      <c r="A36" s="21" t="s">
        <v>51</v>
      </c>
      <c r="B36" s="19">
        <v>566.58257000000003</v>
      </c>
      <c r="C36" s="19">
        <v>10.880420000000001</v>
      </c>
      <c r="D36" s="19">
        <v>3.2858800000000001</v>
      </c>
      <c r="E36" s="19"/>
    </row>
    <row r="37" spans="1:5" ht="27.6" x14ac:dyDescent="0.3">
      <c r="A37" s="21" t="s">
        <v>52</v>
      </c>
      <c r="B37" s="19">
        <v>1280.4702400000001</v>
      </c>
      <c r="C37" s="19">
        <v>650</v>
      </c>
      <c r="D37" s="19"/>
      <c r="E37" s="19"/>
    </row>
    <row r="38" spans="1:5" x14ac:dyDescent="0.3">
      <c r="A38" s="21" t="s">
        <v>53</v>
      </c>
      <c r="B38" s="19">
        <v>435.90899999999999</v>
      </c>
      <c r="C38" s="19"/>
      <c r="D38" s="19"/>
      <c r="E38" s="19"/>
    </row>
    <row r="39" spans="1:5" x14ac:dyDescent="0.3">
      <c r="A39" s="21" t="s">
        <v>54</v>
      </c>
      <c r="B39" s="19">
        <v>2600.5389599999999</v>
      </c>
      <c r="C39" s="19">
        <v>1724.8368800000001</v>
      </c>
      <c r="D39" s="19">
        <v>782.71054000000004</v>
      </c>
      <c r="E39" s="19"/>
    </row>
    <row r="40" spans="1:5" x14ac:dyDescent="0.3">
      <c r="A40" s="21" t="s">
        <v>55</v>
      </c>
      <c r="B40" s="19">
        <v>1304.8368</v>
      </c>
      <c r="C40" s="19">
        <v>702.07375999999999</v>
      </c>
      <c r="D40" s="19">
        <v>593.06503999999995</v>
      </c>
      <c r="E40" s="19"/>
    </row>
    <row r="41" spans="1:5" x14ac:dyDescent="0.3">
      <c r="A41" s="21" t="s">
        <v>56</v>
      </c>
      <c r="B41" s="19">
        <v>1406.5430100000001</v>
      </c>
      <c r="C41" s="19">
        <v>739.93254999999999</v>
      </c>
      <c r="D41" s="19">
        <v>553.62346000000002</v>
      </c>
      <c r="E41" s="19"/>
    </row>
    <row r="42" spans="1:5" ht="27.6" x14ac:dyDescent="0.3">
      <c r="A42" s="21" t="s">
        <v>57</v>
      </c>
      <c r="B42" s="19">
        <v>5919</v>
      </c>
      <c r="C42" s="19">
        <v>122</v>
      </c>
      <c r="D42" s="19"/>
      <c r="E42" s="19">
        <v>5182</v>
      </c>
    </row>
    <row r="43" spans="1:5" x14ac:dyDescent="0.3">
      <c r="A43" s="21" t="s">
        <v>58</v>
      </c>
      <c r="B43" s="19">
        <v>60.584000000000003</v>
      </c>
      <c r="C43" s="19"/>
      <c r="D43" s="19"/>
      <c r="E43" s="19"/>
    </row>
    <row r="44" spans="1:5" x14ac:dyDescent="0.3">
      <c r="A44" s="21" t="s">
        <v>59</v>
      </c>
      <c r="B44" s="19">
        <v>31833.344499999999</v>
      </c>
      <c r="C44" s="19"/>
      <c r="D44" s="19"/>
      <c r="E44" s="19"/>
    </row>
    <row r="45" spans="1:5" x14ac:dyDescent="0.3">
      <c r="A45" s="21" t="s">
        <v>60</v>
      </c>
      <c r="B45" s="19">
        <v>135.31607</v>
      </c>
      <c r="C45" s="19">
        <v>133.96607</v>
      </c>
      <c r="D45" s="19"/>
      <c r="E45" s="19"/>
    </row>
    <row r="46" spans="1:5" x14ac:dyDescent="0.3">
      <c r="A46" s="21" t="s">
        <v>61</v>
      </c>
      <c r="B46" s="19">
        <v>641.12041999999997</v>
      </c>
      <c r="C46" s="19">
        <v>620.52467999999999</v>
      </c>
      <c r="D46" s="19">
        <v>9.5957399999999993</v>
      </c>
      <c r="E46" s="19"/>
    </row>
    <row r="47" spans="1:5" x14ac:dyDescent="0.3">
      <c r="A47" s="21" t="s">
        <v>62</v>
      </c>
      <c r="B47" s="19">
        <v>2340.47579</v>
      </c>
      <c r="C47" s="19">
        <v>1953.1164699999999</v>
      </c>
      <c r="D47" s="19">
        <v>360.13932</v>
      </c>
      <c r="E47" s="19"/>
    </row>
    <row r="48" spans="1:5" ht="27.6" x14ac:dyDescent="0.3">
      <c r="A48" s="21" t="s">
        <v>63</v>
      </c>
      <c r="B48" s="19">
        <v>15238.659390000001</v>
      </c>
      <c r="C48" s="19"/>
      <c r="D48" s="19"/>
      <c r="E48" s="19"/>
    </row>
    <row r="49" spans="1:5" ht="27.6" x14ac:dyDescent="0.3">
      <c r="A49" s="21" t="s">
        <v>64</v>
      </c>
      <c r="B49" s="19">
        <v>1.5</v>
      </c>
      <c r="C49" s="19"/>
      <c r="D49" s="19"/>
      <c r="E49" s="19"/>
    </row>
    <row r="50" spans="1:5" x14ac:dyDescent="0.3">
      <c r="A50" s="21" t="s">
        <v>65</v>
      </c>
      <c r="B50" s="19">
        <v>1230.2946400000001</v>
      </c>
      <c r="C50" s="19">
        <v>783.27909</v>
      </c>
      <c r="D50" s="19">
        <v>235.72767999999999</v>
      </c>
      <c r="E50" s="19"/>
    </row>
    <row r="51" spans="1:5" x14ac:dyDescent="0.3">
      <c r="A51" s="21" t="s">
        <v>66</v>
      </c>
      <c r="B51" s="19">
        <v>7.3550000000000004</v>
      </c>
      <c r="C51" s="19"/>
      <c r="D51" s="19"/>
      <c r="E51" s="19"/>
    </row>
    <row r="52" spans="1:5" x14ac:dyDescent="0.3">
      <c r="A52" s="21" t="s">
        <v>67</v>
      </c>
      <c r="B52" s="19">
        <v>6543.4204499999996</v>
      </c>
      <c r="C52" s="19">
        <v>4722.6633099999999</v>
      </c>
      <c r="D52" s="19">
        <v>1550.01478</v>
      </c>
      <c r="E52" s="19"/>
    </row>
    <row r="53" spans="1:5" x14ac:dyDescent="0.3">
      <c r="A53" s="21" t="s">
        <v>68</v>
      </c>
      <c r="B53" s="19">
        <v>263.8544</v>
      </c>
      <c r="C53" s="19"/>
      <c r="D53" s="19"/>
      <c r="E53" s="19"/>
    </row>
    <row r="54" spans="1:5" x14ac:dyDescent="0.3">
      <c r="A54" s="21" t="s">
        <v>69</v>
      </c>
      <c r="B54" s="19">
        <v>334.57</v>
      </c>
      <c r="C54" s="19">
        <v>14.848000000000001</v>
      </c>
      <c r="D54" s="19">
        <v>-7.99</v>
      </c>
      <c r="E54" s="19"/>
    </row>
    <row r="55" spans="1:5" x14ac:dyDescent="0.3">
      <c r="A55" s="23" t="s">
        <v>70</v>
      </c>
      <c r="B55" s="20">
        <v>406801.98268999998</v>
      </c>
      <c r="C55" s="20">
        <v>26187.490949999999</v>
      </c>
      <c r="D55" s="20">
        <v>9703.9832200000001</v>
      </c>
      <c r="E55" s="20">
        <v>6756.5172199999997</v>
      </c>
    </row>
  </sheetData>
  <mergeCells count="21">
    <mergeCell ref="A16:D16"/>
    <mergeCell ref="A17:D17"/>
    <mergeCell ref="A18:D18"/>
    <mergeCell ref="A19:D19"/>
    <mergeCell ref="A20:D20"/>
    <mergeCell ref="A1:E1"/>
    <mergeCell ref="A2:E2"/>
    <mergeCell ref="A5:D5"/>
    <mergeCell ref="A21:D21"/>
    <mergeCell ref="A23:A24"/>
    <mergeCell ref="B23:B24"/>
    <mergeCell ref="C23:E23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view="pageBreakPreview" topLeftCell="A7" zoomScaleNormal="100" zoomScaleSheetLayoutView="100" workbookViewId="0">
      <selection activeCell="B14" sqref="B14"/>
    </sheetView>
  </sheetViews>
  <sheetFormatPr defaultRowHeight="14.4" x14ac:dyDescent="0.3"/>
  <cols>
    <col min="1" max="1" width="38.33203125" customWidth="1"/>
    <col min="2" max="2" width="13.109375" customWidth="1"/>
    <col min="3" max="4" width="13.5546875" customWidth="1"/>
    <col min="5" max="5" width="13.109375" customWidth="1"/>
    <col min="6" max="6" width="14" customWidth="1"/>
    <col min="7" max="7" width="13.33203125" customWidth="1"/>
    <col min="8" max="8" width="13.44140625" customWidth="1"/>
    <col min="9" max="9" width="13.109375" customWidth="1"/>
    <col min="10" max="10" width="12.21875" customWidth="1"/>
    <col min="11" max="11" width="10.6640625" customWidth="1"/>
    <col min="12" max="12" width="14.6640625" customWidth="1"/>
    <col min="13" max="13" width="13.33203125" customWidth="1"/>
    <col min="14" max="14" width="13.5546875" customWidth="1"/>
    <col min="15" max="15" width="13.109375" customWidth="1"/>
  </cols>
  <sheetData>
    <row r="1" spans="1:20" s="29" customFormat="1" ht="15.6" x14ac:dyDescent="0.3">
      <c r="A1" s="43" t="s">
        <v>39</v>
      </c>
      <c r="C1" s="30" t="s">
        <v>13</v>
      </c>
    </row>
    <row r="2" spans="1:20" x14ac:dyDescent="0.3">
      <c r="A2" s="38" t="str">
        <f>TEXT(EndData2,"[$-FC19]ДД.ММ.ГГГ")</f>
        <v>30.07.2015</v>
      </c>
      <c r="B2" s="38">
        <f>A2+1</f>
        <v>42216</v>
      </c>
      <c r="C2" s="44" t="str">
        <f>TEXT(B2,"[$-FC19]ДД.ММ.ГГГ")</f>
        <v>31.07.2015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>
        <v>660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>
        <v>300.8</v>
      </c>
      <c r="P4" s="26">
        <v>960.8</v>
      </c>
      <c r="Q4" s="27"/>
      <c r="R4" s="27"/>
      <c r="S4" s="27"/>
      <c r="T4" s="27"/>
    </row>
    <row r="5" spans="1:20" ht="93" x14ac:dyDescent="0.3">
      <c r="A5" s="25" t="s">
        <v>32</v>
      </c>
      <c r="B5" s="40"/>
      <c r="C5" s="40">
        <v>1844.8710000000001</v>
      </c>
      <c r="D5" s="40"/>
      <c r="E5" s="40"/>
      <c r="F5" s="40"/>
      <c r="G5" s="40"/>
      <c r="H5" s="40"/>
      <c r="I5" s="40"/>
      <c r="J5" s="40">
        <v>122.304</v>
      </c>
      <c r="K5" s="40"/>
      <c r="L5" s="40">
        <v>1401.37628</v>
      </c>
      <c r="M5" s="40"/>
      <c r="N5" s="40"/>
      <c r="O5" s="40"/>
      <c r="P5" s="26">
        <v>3368.5512800000001</v>
      </c>
      <c r="Q5" s="27"/>
      <c r="R5" s="27"/>
      <c r="S5" s="27"/>
      <c r="T5" s="27"/>
    </row>
    <row r="6" spans="1:20" ht="66.599999999999994" x14ac:dyDescent="0.3">
      <c r="A6" s="25" t="s">
        <v>33</v>
      </c>
      <c r="B6" s="40">
        <v>50868.534809999997</v>
      </c>
      <c r="C6" s="40">
        <v>44720.735500000003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26">
        <v>95589.270310000007</v>
      </c>
      <c r="Q6" s="27"/>
      <c r="R6" s="27"/>
      <c r="S6" s="27"/>
      <c r="T6" s="27"/>
    </row>
    <row r="7" spans="1:20" ht="53.4" x14ac:dyDescent="0.3">
      <c r="A7" s="25" t="s">
        <v>34</v>
      </c>
      <c r="B7" s="40">
        <v>0.75600000000000001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6">
        <v>0.75600000000000001</v>
      </c>
      <c r="Q7" s="27"/>
      <c r="R7" s="27"/>
      <c r="S7" s="27"/>
      <c r="T7" s="27"/>
    </row>
    <row r="8" spans="1:20" ht="53.4" x14ac:dyDescent="0.3">
      <c r="A8" s="25" t="s">
        <v>35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>
        <v>1594.3167599999999</v>
      </c>
      <c r="P8" s="26">
        <v>1594.3167599999999</v>
      </c>
      <c r="Q8" s="27"/>
      <c r="R8" s="27"/>
      <c r="S8" s="27"/>
      <c r="T8" s="27"/>
    </row>
    <row r="9" spans="1:20" ht="53.4" x14ac:dyDescent="0.3">
      <c r="A9" s="25" t="s">
        <v>36</v>
      </c>
      <c r="B9" s="40"/>
      <c r="C9" s="40"/>
      <c r="D9" s="40"/>
      <c r="E9" s="40"/>
      <c r="F9" s="40"/>
      <c r="G9" s="40"/>
      <c r="H9" s="40"/>
      <c r="I9" s="40"/>
      <c r="J9" s="40">
        <v>165.4</v>
      </c>
      <c r="K9" s="40"/>
      <c r="L9" s="40">
        <v>43.25</v>
      </c>
      <c r="M9" s="40"/>
      <c r="N9" s="40"/>
      <c r="O9" s="40"/>
      <c r="P9" s="26">
        <v>208.65</v>
      </c>
      <c r="Q9" s="27"/>
      <c r="R9" s="27"/>
      <c r="S9" s="27"/>
      <c r="T9" s="27"/>
    </row>
    <row r="10" spans="1:20" ht="53.4" x14ac:dyDescent="0.3">
      <c r="A10" s="25" t="s">
        <v>37</v>
      </c>
      <c r="B10" s="40">
        <v>15524.75495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6">
        <v>15524.75495</v>
      </c>
      <c r="Q10" s="27"/>
      <c r="R10" s="27"/>
      <c r="S10" s="27"/>
      <c r="T10" s="27"/>
    </row>
    <row r="11" spans="1:20" x14ac:dyDescent="0.3">
      <c r="A11" s="33" t="s">
        <v>38</v>
      </c>
      <c r="B11" s="41">
        <v>67054.045759999994</v>
      </c>
      <c r="C11" s="41">
        <v>46565.606500000002</v>
      </c>
      <c r="D11" s="41"/>
      <c r="E11" s="41"/>
      <c r="F11" s="41"/>
      <c r="G11" s="41"/>
      <c r="H11" s="41"/>
      <c r="I11" s="41"/>
      <c r="J11" s="41">
        <v>287.70400000000001</v>
      </c>
      <c r="K11" s="41"/>
      <c r="L11" s="41">
        <v>1444.62628</v>
      </c>
      <c r="M11" s="41"/>
      <c r="N11" s="41"/>
      <c r="O11" s="41">
        <v>1895.1167600000001</v>
      </c>
      <c r="P11" s="26">
        <v>117247.0993</v>
      </c>
      <c r="Q11" s="34"/>
      <c r="R11" s="34"/>
      <c r="S11" s="34"/>
      <c r="T11" s="34"/>
    </row>
    <row r="13" spans="1:20" x14ac:dyDescent="0.3">
      <c r="A13" s="37" t="s">
        <v>30</v>
      </c>
      <c r="B13" s="36">
        <f>Учреждения!B55+'Муниципальные районы'!P11</f>
        <v>524049.08198999998</v>
      </c>
    </row>
    <row r="14" spans="1:20" ht="32.25" customHeight="1" x14ac:dyDescent="0.3">
      <c r="A14" s="37" t="str">
        <f>CONCATENATE("Остатки бюджетных средств на ",C2,"г.")</f>
        <v>Остатки бюджетных средств на 31.07.2015г.</v>
      </c>
      <c r="B14" s="36">
        <v>2623593.5</v>
      </c>
    </row>
  </sheetData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2015-08-03T02:19:22Z</dcterms:modified>
</cp:coreProperties>
</file>