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Учреждения!$26:$27</definedName>
    <definedName name="_xlnm.Print_Area" localSheetId="1">'Муниципальные районы'!$A$1:$P$42</definedName>
    <definedName name="_xlnm.Print_Area" localSheetId="0">Учреждения!$A$1:$E$65</definedName>
  </definedNames>
  <calcPr calcId="145621" refMode="R1C1"/>
</workbook>
</file>

<file path=xl/calcChain.xml><?xml version="1.0" encoding="utf-8"?>
<calcChain xmlns="http://schemas.openxmlformats.org/spreadsheetml/2006/main">
  <c r="E24" i="1" l="1"/>
  <c r="E8" i="1"/>
  <c r="E9" i="1"/>
  <c r="E13" i="1"/>
  <c r="E23" i="1"/>
  <c r="E22" i="1" l="1"/>
  <c r="E21" i="1"/>
  <c r="E20" i="1"/>
  <c r="E14" i="1"/>
  <c r="E18" i="1"/>
  <c r="E17" i="1"/>
  <c r="E16" i="1" l="1"/>
  <c r="E12" i="1" l="1"/>
  <c r="E11" i="1"/>
  <c r="E10" i="1"/>
  <c r="B40" i="2" l="1"/>
  <c r="A2" i="2" l="1"/>
  <c r="B2" i="2" s="1"/>
  <c r="C2" i="2" s="1"/>
  <c r="A41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<sst xmlns="http://schemas.openxmlformats.org/spreadsheetml/2006/main" count="119" uniqueCount="117">
  <si>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</si>
  <si>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</si>
  <si>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</si>
  <si>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</si>
  <si>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</si>
  <si>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</si>
  <si>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</si>
  <si>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</si>
  <si>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</si>
  <si>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</si>
  <si>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</si>
  <si>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</si>
  <si>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</si>
  <si>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</si>
  <si>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</si>
  <si>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</si>
  <si>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</si>
  <si>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</si>
  <si>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</si>
  <si>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</si>
  <si>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</si>
  <si>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</si>
  <si>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</si>
  <si>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</si>
  <si>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</si>
  <si>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</si>
  <si>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</si>
  <si>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</si>
  <si>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</si>
  <si>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</si>
  <si>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</si>
  <si>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</si>
  <si>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</si>
  <si>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</si>
  <si>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</si>
  <si>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за счет средств резервного фонда Правительства Камчатского края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</si>
  <si>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</si>
  <si>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</si>
  <si>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</si>
  <si>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на выполнение полномочий органов государственной власти Камчатского края по расчету и предоставлению дотаций бюджетам поселений</t>
  </si>
  <si>
    <t>Субвенции на выполнение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</si>
  <si>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на выполнение отдельных государственных полномочий Камчатского края  по социальному обслуживанию граждан в Камчатском крае</t>
  </si>
  <si>
    <t>Субвенции на выполнение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</si>
  <si>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на выполнение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</si>
  <si>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на выполнение государственных полномочий по опеке и попечительству в Камчатском крае в части выплаты вознаграждения опекунам совершеннолетних недееспособных граждан, проживающим в Камчатском крае</t>
  </si>
  <si>
    <t>Субвенции на выполнение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</si>
  <si>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по обеспечению дополнительного образования детей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</si>
  <si>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</si>
  <si>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</si>
  <si>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</si>
  <si>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</si>
  <si>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</si>
  <si>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вопросам предоставления гражданам субсидий на оплату жилых помещений и коммунальных услуг</t>
  </si>
  <si>
    <t>Субвенции 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</si>
  <si>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выполнение государственных полномочий Камчатского края по предоставлению единовременной денежной выплаты гражданам, усыновившим (удочерившим) ребенка (детей) в Камчатском крае</t>
  </si>
  <si>
    <t>Иные межбюджетные трансферты на уплату налога на имущество организаций муниципальными учреждениями в Камчатском крае</t>
  </si>
  <si>
    <t>Иные межбюджетные трансферты на приобретение и установку котлов и сетевых насосов котельной "Центральная" с. Слаутное Пенжинского района</t>
  </si>
  <si>
    <t>Иные межбюджетные трансферты на подготовку к отопительному зимнему периоду  многоквартирных домов в Камчатском крае</t>
  </si>
  <si>
    <t>Иные межбюджетные трансферты на оплату буровзрывных работ для разработки котлована под монтаж системы глубокой биологической очистки в с. Никольское</t>
  </si>
  <si>
    <t>Расходы, связанные с особым режимом безопасного функционирования закрытых административно-территориальных образований</t>
  </si>
  <si>
    <t>Модернизация региональных систем дошкольного образования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</si>
  <si>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</si>
  <si>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</si>
  <si>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Государственная поддержка (грант) комплексного развития краевых государственных учреждений культуры и муниципальных учреждений культуры в Камчатском крае</t>
  </si>
  <si>
    <t>Выплата единовременного пособия при всех формах устройства детей, лишенных родительского попечения, в семью</t>
  </si>
  <si>
    <t>Всего:</t>
  </si>
  <si>
    <t>06.08.2015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</si>
  <si>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</si>
  <si>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</si>
  <si>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</si>
  <si>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</si>
  <si>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</si>
  <si>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</si>
  <si>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</si>
  <si>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</si>
  <si>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</si>
  <si>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</si>
  <si>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</si>
  <si>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</si>
  <si>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</si>
  <si>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</si>
  <si>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</si>
  <si>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</si>
  <si>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</si>
  <si>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</si>
  <si>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</si>
  <si>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</si>
  <si>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</si>
  <si>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</si>
  <si>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</si>
  <si>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</si>
  <si>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</si>
  <si>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</si>
  <si>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</si>
  <si>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</si>
  <si>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</si>
  <si>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</si>
  <si>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</si>
  <si>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</si>
  <si>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</si>
  <si>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Министерство территориального развития Камчатского края</t>
  </si>
  <si>
    <t>Представительство Губернатора и Правительства Камчатского края при Правительстве Российской Федерации</t>
  </si>
  <si>
    <t>ИТОГО</t>
  </si>
  <si>
    <t>31.07.2015</t>
  </si>
  <si>
    <t>Иные межбюджетные трансферты в целях улучшения лекарственного обеспечения граждан в рамках подпрограммы "Профилактика заболеваний и формирование здорового образа жизни. Развитие первичной медико-санитарной помощи" государственной программы Российской Федерации "Развитие здравоохранения"</t>
  </si>
  <si>
    <t>Субсидии бюджетам субъектов Российской Федерации на реализацию дополнительных мероприятий в сфере занятости населения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</si>
  <si>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</si>
  <si>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Субвенции бюджетам субъектов Российской Федерации на осуществление отдельных полномочий в области лесных отношений</t>
  </si>
  <si>
    <t>Субвенции бюджетам субъектов Российской Федерации на оплату жилищно-коммунальных услуг отдельным категориям граждан</t>
  </si>
  <si>
    <t>Межбюджетные трансферты, передаваемые бюджетам субъектов Российской Федерации на выплату региональной доплаты к пенсии</t>
  </si>
  <si>
    <t>Субсидии бюджетам субъектов Российской Федерации на реализацию федеральных целевых программ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</si>
  <si>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</si>
  <si>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Межбюджетные трансферты, передаваемые бюджетам субъектов Российской Федерации на финансовое обеспечение закупок антивирусных препаратов для профилактики и лечения лиц, инфицированных вирусами иммунодефицита человека и гепатитов В и С</t>
  </si>
  <si>
    <t>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</si>
  <si>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</si>
  <si>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</si>
  <si>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Межбюджетные трансферты,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</si>
</sst>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view="pageBreakPreview" topLeftCell="A46" zoomScaleNormal="100" zoomScaleSheetLayoutView="100" workbookViewId="0">
      <selection activeCell="E25" sqref="E25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103</v>
      </c>
      <c r="G1" s="32" t="str">
        <f>TEXT(F1,"[$-FC19]ДД ММММ")</f>
        <v>31 июля</v>
      </c>
      <c r="H1" s="32" t="str">
        <f>TEXT(F1,"[$-FC19]ДД.ММ.ГГГ \г")</f>
        <v>31.07.2015 г</v>
      </c>
    </row>
    <row r="2" spans="1:9" ht="15.6" x14ac:dyDescent="0.3">
      <c r="A2" s="45" t="str">
        <f>CONCATENATE("с ",G1," по ",G2,"ода")</f>
        <v>с 31 июля по 06 августа 2015 года</v>
      </c>
      <c r="B2" s="45"/>
      <c r="C2" s="45"/>
      <c r="D2" s="45"/>
      <c r="E2" s="45"/>
      <c r="F2" s="31" t="s">
        <v>66</v>
      </c>
      <c r="G2" s="32" t="str">
        <f>TEXT(F2,"[$-FC19]ДД ММММ ГГГ \г")</f>
        <v>06 августа 2015 г</v>
      </c>
      <c r="H2" s="32" t="str">
        <f>TEXT(F2,"[$-FC19]ДД.ММ.ГГГ \г")</f>
        <v>06.08.2015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31.07.2015 г.</v>
      </c>
      <c r="B5" s="47"/>
      <c r="C5" s="47"/>
      <c r="D5" s="48"/>
      <c r="E5" s="8">
        <v>2623593.5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5" t="s">
        <v>2</v>
      </c>
      <c r="B7" s="56"/>
      <c r="C7" s="56"/>
      <c r="D7" s="56"/>
      <c r="E7" s="13"/>
    </row>
    <row r="8" spans="1:9" x14ac:dyDescent="0.3">
      <c r="A8" s="50" t="s">
        <v>3</v>
      </c>
      <c r="B8" s="56"/>
      <c r="C8" s="56"/>
      <c r="D8" s="56"/>
      <c r="E8" s="9">
        <f>E24-E9</f>
        <v>645373.70815999992</v>
      </c>
    </row>
    <row r="9" spans="1:9" x14ac:dyDescent="0.3">
      <c r="A9" s="57" t="s">
        <v>4</v>
      </c>
      <c r="B9" s="56"/>
      <c r="C9" s="56"/>
      <c r="D9" s="56"/>
      <c r="E9" s="14">
        <f>SUM(E10:E23)</f>
        <v>85699</v>
      </c>
    </row>
    <row r="10" spans="1:9" ht="45.6" customHeight="1" x14ac:dyDescent="0.3">
      <c r="A10" s="57" t="s">
        <v>104</v>
      </c>
      <c r="B10" s="56"/>
      <c r="C10" s="56"/>
      <c r="D10" s="56"/>
      <c r="E10" s="14">
        <f>9591.4</f>
        <v>9591.4</v>
      </c>
    </row>
    <row r="11" spans="1:9" ht="30" customHeight="1" x14ac:dyDescent="0.3">
      <c r="A11" s="57" t="s">
        <v>105</v>
      </c>
      <c r="B11" s="56"/>
      <c r="C11" s="56"/>
      <c r="D11" s="56"/>
      <c r="E11" s="14">
        <f>435</f>
        <v>435</v>
      </c>
    </row>
    <row r="12" spans="1:9" ht="31.2" customHeight="1" x14ac:dyDescent="0.3">
      <c r="A12" s="57" t="s">
        <v>106</v>
      </c>
      <c r="B12" s="56"/>
      <c r="C12" s="56"/>
      <c r="D12" s="56"/>
      <c r="E12" s="14">
        <f>23217.8</f>
        <v>23217.8</v>
      </c>
    </row>
    <row r="13" spans="1:9" ht="30.6" customHeight="1" x14ac:dyDescent="0.3">
      <c r="A13" s="57" t="s">
        <v>107</v>
      </c>
      <c r="B13" s="56"/>
      <c r="C13" s="56"/>
      <c r="D13" s="56"/>
      <c r="E13" s="14">
        <f>304+254.6+356.5+1261.4+1423.3</f>
        <v>3599.8</v>
      </c>
    </row>
    <row r="14" spans="1:9" ht="27.6" customHeight="1" x14ac:dyDescent="0.3">
      <c r="A14" s="57" t="s">
        <v>108</v>
      </c>
      <c r="B14" s="56"/>
      <c r="C14" s="56"/>
      <c r="D14" s="56"/>
      <c r="E14" s="14">
        <f>165+17091.7</f>
        <v>17256.7</v>
      </c>
    </row>
    <row r="15" spans="1:9" ht="25.8" customHeight="1" x14ac:dyDescent="0.3">
      <c r="A15" s="57" t="s">
        <v>109</v>
      </c>
      <c r="B15" s="56"/>
      <c r="C15" s="56"/>
      <c r="D15" s="56"/>
      <c r="E15" s="14"/>
    </row>
    <row r="16" spans="1:9" x14ac:dyDescent="0.3">
      <c r="A16" s="57" t="s">
        <v>110</v>
      </c>
      <c r="B16" s="56"/>
      <c r="C16" s="56"/>
      <c r="D16" s="56"/>
      <c r="E16" s="14">
        <f>8241</f>
        <v>8241</v>
      </c>
    </row>
    <row r="17" spans="1:5" ht="28.2" customHeight="1" x14ac:dyDescent="0.3">
      <c r="A17" s="57" t="s">
        <v>111</v>
      </c>
      <c r="B17" s="56"/>
      <c r="C17" s="56"/>
      <c r="D17" s="56"/>
      <c r="E17" s="14">
        <f>69.6</f>
        <v>69.599999999999994</v>
      </c>
    </row>
    <row r="18" spans="1:5" ht="43.8" customHeight="1" x14ac:dyDescent="0.3">
      <c r="A18" s="57" t="s">
        <v>112</v>
      </c>
      <c r="B18" s="56"/>
      <c r="C18" s="56"/>
      <c r="D18" s="56"/>
      <c r="E18" s="14">
        <f>382.2</f>
        <v>382.2</v>
      </c>
    </row>
    <row r="19" spans="1:5" ht="33" customHeight="1" x14ac:dyDescent="0.3">
      <c r="A19" s="57" t="s">
        <v>113</v>
      </c>
      <c r="B19" s="56"/>
      <c r="C19" s="56"/>
      <c r="D19" s="56"/>
      <c r="E19" s="14">
        <v>6870</v>
      </c>
    </row>
    <row r="20" spans="1:5" ht="42" customHeight="1" x14ac:dyDescent="0.3">
      <c r="A20" s="57" t="s">
        <v>114</v>
      </c>
      <c r="B20" s="56"/>
      <c r="C20" s="56"/>
      <c r="D20" s="56"/>
      <c r="E20" s="14">
        <f>67.2</f>
        <v>67.2</v>
      </c>
    </row>
    <row r="21" spans="1:5" ht="45" customHeight="1" x14ac:dyDescent="0.3">
      <c r="A21" s="57" t="s">
        <v>115</v>
      </c>
      <c r="B21" s="56"/>
      <c r="C21" s="56"/>
      <c r="D21" s="56"/>
      <c r="E21" s="14">
        <f>3253.6</f>
        <v>3253.6</v>
      </c>
    </row>
    <row r="22" spans="1:5" ht="30.6" customHeight="1" x14ac:dyDescent="0.3">
      <c r="A22" s="57" t="s">
        <v>109</v>
      </c>
      <c r="B22" s="56"/>
      <c r="C22" s="56"/>
      <c r="D22" s="56"/>
      <c r="E22" s="14">
        <f>9644</f>
        <v>9644</v>
      </c>
    </row>
    <row r="23" spans="1:5" ht="72" customHeight="1" x14ac:dyDescent="0.3">
      <c r="A23" s="57" t="s">
        <v>116</v>
      </c>
      <c r="B23" s="56"/>
      <c r="C23" s="56"/>
      <c r="D23" s="56"/>
      <c r="E23" s="14">
        <f>3070.7</f>
        <v>3070.7</v>
      </c>
    </row>
    <row r="24" spans="1:5" x14ac:dyDescent="0.3">
      <c r="A24" s="49" t="s">
        <v>5</v>
      </c>
      <c r="B24" s="50"/>
      <c r="C24" s="50"/>
      <c r="D24" s="50"/>
      <c r="E24" s="13">
        <f>'Муниципальные районы'!B41-Учреждения!E5+'Муниципальные районы'!B40</f>
        <v>731072.70815999992</v>
      </c>
    </row>
    <row r="25" spans="1:5" x14ac:dyDescent="0.3">
      <c r="A25" s="15"/>
      <c r="B25" s="16"/>
      <c r="C25" s="16"/>
      <c r="D25" s="6"/>
      <c r="E25" s="17"/>
    </row>
    <row r="26" spans="1:5" x14ac:dyDescent="0.3">
      <c r="A26" s="51" t="s">
        <v>14</v>
      </c>
      <c r="B26" s="53" t="s">
        <v>6</v>
      </c>
      <c r="C26" s="54" t="s">
        <v>7</v>
      </c>
      <c r="D26" s="54"/>
      <c r="E26" s="54"/>
    </row>
    <row r="27" spans="1:5" ht="82.8" x14ac:dyDescent="0.3">
      <c r="A27" s="52"/>
      <c r="B27" s="53"/>
      <c r="C27" s="18" t="s">
        <v>8</v>
      </c>
      <c r="D27" s="18" t="s">
        <v>9</v>
      </c>
      <c r="E27" s="18" t="s">
        <v>10</v>
      </c>
    </row>
    <row r="28" spans="1:5" x14ac:dyDescent="0.3">
      <c r="A28" s="21" t="s">
        <v>67</v>
      </c>
      <c r="B28" s="19">
        <v>10996.23965</v>
      </c>
      <c r="C28" s="19">
        <v>8689.3470400000006</v>
      </c>
      <c r="D28" s="19">
        <v>1721.71055</v>
      </c>
      <c r="E28" s="19"/>
    </row>
    <row r="29" spans="1:5" x14ac:dyDescent="0.3">
      <c r="A29" s="21" t="s">
        <v>68</v>
      </c>
      <c r="B29" s="19">
        <v>3633.1</v>
      </c>
      <c r="C29" s="19">
        <v>3010</v>
      </c>
      <c r="D29" s="19">
        <v>560</v>
      </c>
      <c r="E29" s="19"/>
    </row>
    <row r="30" spans="1:5" x14ac:dyDescent="0.3">
      <c r="A30" s="21" t="s">
        <v>69</v>
      </c>
      <c r="B30" s="19">
        <v>4850.6610000000001</v>
      </c>
      <c r="C30" s="19">
        <v>3883.8625000000002</v>
      </c>
      <c r="D30" s="19">
        <v>966.79849999999999</v>
      </c>
      <c r="E30" s="19"/>
    </row>
    <row r="31" spans="1:5" x14ac:dyDescent="0.3">
      <c r="A31" s="21" t="s">
        <v>70</v>
      </c>
      <c r="B31" s="19">
        <v>30786.21067</v>
      </c>
      <c r="C31" s="19">
        <v>12643.04673</v>
      </c>
      <c r="D31" s="19">
        <v>2753.8966700000001</v>
      </c>
      <c r="E31" s="19"/>
    </row>
    <row r="32" spans="1:5" ht="27.6" x14ac:dyDescent="0.3">
      <c r="A32" s="21" t="s">
        <v>71</v>
      </c>
      <c r="B32" s="19">
        <v>3291.0690199999999</v>
      </c>
      <c r="C32" s="19">
        <v>907</v>
      </c>
      <c r="D32" s="19">
        <v>1032.4860000000001</v>
      </c>
      <c r="E32" s="19"/>
    </row>
    <row r="33" spans="1:5" x14ac:dyDescent="0.3">
      <c r="A33" s="21" t="s">
        <v>72</v>
      </c>
      <c r="B33" s="19">
        <v>11327.561379999999</v>
      </c>
      <c r="C33" s="19">
        <v>2331.1505000000002</v>
      </c>
      <c r="D33" s="19">
        <v>467.06310000000002</v>
      </c>
      <c r="E33" s="19"/>
    </row>
    <row r="34" spans="1:5" x14ac:dyDescent="0.3">
      <c r="A34" s="21" t="s">
        <v>73</v>
      </c>
      <c r="B34" s="19">
        <v>3621.80179</v>
      </c>
      <c r="C34" s="19">
        <v>1500</v>
      </c>
      <c r="D34" s="19">
        <v>300</v>
      </c>
      <c r="E34" s="19"/>
    </row>
    <row r="35" spans="1:5" ht="27.6" x14ac:dyDescent="0.3">
      <c r="A35" s="21" t="s">
        <v>74</v>
      </c>
      <c r="B35" s="19">
        <v>25111.712370000001</v>
      </c>
      <c r="C35" s="19">
        <v>5242.8186999999998</v>
      </c>
      <c r="D35" s="19">
        <v>2528.0790000000002</v>
      </c>
      <c r="E35" s="19">
        <v>4539.0240000000003</v>
      </c>
    </row>
    <row r="36" spans="1:5" x14ac:dyDescent="0.3">
      <c r="A36" s="21" t="s">
        <v>75</v>
      </c>
      <c r="B36" s="19">
        <v>28336.870780000001</v>
      </c>
      <c r="C36" s="19">
        <v>3050</v>
      </c>
      <c r="D36" s="19">
        <v>1140</v>
      </c>
      <c r="E36" s="19">
        <v>69.728399999999993</v>
      </c>
    </row>
    <row r="37" spans="1:5" x14ac:dyDescent="0.3">
      <c r="A37" s="21" t="s">
        <v>76</v>
      </c>
      <c r="B37" s="19">
        <v>145425.68739000001</v>
      </c>
      <c r="C37" s="19">
        <v>4312.7102599999998</v>
      </c>
      <c r="D37" s="19">
        <v>-172.52687</v>
      </c>
      <c r="E37" s="19">
        <v>236.65016</v>
      </c>
    </row>
    <row r="38" spans="1:5" x14ac:dyDescent="0.3">
      <c r="A38" s="21" t="s">
        <v>77</v>
      </c>
      <c r="B38" s="19">
        <v>569400.97268999997</v>
      </c>
      <c r="C38" s="19">
        <v>7132.6443600000002</v>
      </c>
      <c r="D38" s="19">
        <v>2344.4762000000001</v>
      </c>
      <c r="E38" s="19">
        <v>12524.46559</v>
      </c>
    </row>
    <row r="39" spans="1:5" x14ac:dyDescent="0.3">
      <c r="A39" s="21" t="s">
        <v>78</v>
      </c>
      <c r="B39" s="19">
        <v>291384.31537000003</v>
      </c>
      <c r="C39" s="19">
        <v>24811.961480000002</v>
      </c>
      <c r="D39" s="19">
        <v>8813.3575400000009</v>
      </c>
      <c r="E39" s="19">
        <v>225217.74252999999</v>
      </c>
    </row>
    <row r="40" spans="1:5" x14ac:dyDescent="0.3">
      <c r="A40" s="21" t="s">
        <v>79</v>
      </c>
      <c r="B40" s="19">
        <v>39123.450279999997</v>
      </c>
      <c r="C40" s="19">
        <v>1269.20263</v>
      </c>
      <c r="D40" s="19">
        <v>33</v>
      </c>
      <c r="E40" s="19"/>
    </row>
    <row r="41" spans="1:5" ht="27.6" x14ac:dyDescent="0.3">
      <c r="A41" s="21" t="s">
        <v>80</v>
      </c>
      <c r="B41" s="19">
        <v>52954.613039999997</v>
      </c>
      <c r="C41" s="19">
        <v>31746</v>
      </c>
      <c r="D41" s="19">
        <v>13540</v>
      </c>
      <c r="E41" s="19"/>
    </row>
    <row r="42" spans="1:5" x14ac:dyDescent="0.3">
      <c r="A42" s="21" t="s">
        <v>81</v>
      </c>
      <c r="B42" s="19">
        <v>7641.0389999999998</v>
      </c>
      <c r="C42" s="19">
        <v>1243.8</v>
      </c>
      <c r="D42" s="19">
        <v>256.60000000000002</v>
      </c>
      <c r="E42" s="19"/>
    </row>
    <row r="43" spans="1:5" x14ac:dyDescent="0.3">
      <c r="A43" s="21" t="s">
        <v>82</v>
      </c>
      <c r="B43" s="19">
        <v>1483.74271</v>
      </c>
      <c r="C43" s="19">
        <v>312.24162999999999</v>
      </c>
      <c r="D43" s="19">
        <v>1.1530400000000001</v>
      </c>
      <c r="E43" s="19"/>
    </row>
    <row r="44" spans="1:5" x14ac:dyDescent="0.3">
      <c r="A44" s="21" t="s">
        <v>83</v>
      </c>
      <c r="B44" s="19">
        <v>4327.4545399999997</v>
      </c>
      <c r="C44" s="19"/>
      <c r="D44" s="19"/>
      <c r="E44" s="19"/>
    </row>
    <row r="45" spans="1:5" x14ac:dyDescent="0.3">
      <c r="A45" s="21" t="s">
        <v>84</v>
      </c>
      <c r="B45" s="19">
        <v>1248.4561000000001</v>
      </c>
      <c r="C45" s="19">
        <v>800</v>
      </c>
      <c r="D45" s="19"/>
      <c r="E45" s="19"/>
    </row>
    <row r="46" spans="1:5" ht="27.6" x14ac:dyDescent="0.3">
      <c r="A46" s="21" t="s">
        <v>85</v>
      </c>
      <c r="B46" s="19">
        <v>23229.12255</v>
      </c>
      <c r="C46" s="19">
        <v>11504.875</v>
      </c>
      <c r="D46" s="19">
        <v>3595.66797</v>
      </c>
      <c r="E46" s="19">
        <v>3240.63465</v>
      </c>
    </row>
    <row r="47" spans="1:5" x14ac:dyDescent="0.3">
      <c r="A47" s="21" t="s">
        <v>86</v>
      </c>
      <c r="B47" s="19">
        <v>11924.605369999999</v>
      </c>
      <c r="C47" s="19"/>
      <c r="D47" s="19"/>
      <c r="E47" s="19"/>
    </row>
    <row r="48" spans="1:5" x14ac:dyDescent="0.3">
      <c r="A48" s="21" t="s">
        <v>87</v>
      </c>
      <c r="B48" s="19">
        <v>87779.651710000006</v>
      </c>
      <c r="C48" s="19">
        <v>5229.0829999999996</v>
      </c>
      <c r="D48" s="19">
        <v>1448.9580000000001</v>
      </c>
      <c r="E48" s="19"/>
    </row>
    <row r="49" spans="1:5" x14ac:dyDescent="0.3">
      <c r="A49" s="21" t="s">
        <v>88</v>
      </c>
      <c r="B49" s="19">
        <v>18780.033200000002</v>
      </c>
      <c r="C49" s="19">
        <v>11299.6</v>
      </c>
      <c r="D49" s="19">
        <v>2712.8132000000001</v>
      </c>
      <c r="E49" s="19">
        <v>37</v>
      </c>
    </row>
    <row r="50" spans="1:5" x14ac:dyDescent="0.3">
      <c r="A50" s="21" t="s">
        <v>89</v>
      </c>
      <c r="B50" s="19">
        <v>2701.36267</v>
      </c>
      <c r="C50" s="19">
        <v>2089.3755299999998</v>
      </c>
      <c r="D50" s="19">
        <v>450</v>
      </c>
      <c r="E50" s="19"/>
    </row>
    <row r="51" spans="1:5" x14ac:dyDescent="0.3">
      <c r="A51" s="21" t="s">
        <v>90</v>
      </c>
      <c r="B51" s="19">
        <v>2323.9364</v>
      </c>
      <c r="C51" s="19">
        <v>1500</v>
      </c>
      <c r="D51" s="19">
        <v>500</v>
      </c>
      <c r="E51" s="19"/>
    </row>
    <row r="52" spans="1:5" x14ac:dyDescent="0.3">
      <c r="A52" s="21" t="s">
        <v>91</v>
      </c>
      <c r="B52" s="19">
        <v>1687.23</v>
      </c>
      <c r="C52" s="19">
        <v>1173</v>
      </c>
      <c r="D52" s="19">
        <v>186</v>
      </c>
      <c r="E52" s="19"/>
    </row>
    <row r="53" spans="1:5" x14ac:dyDescent="0.3">
      <c r="A53" s="21" t="s">
        <v>92</v>
      </c>
      <c r="B53" s="19">
        <v>373.80614000000003</v>
      </c>
      <c r="C53" s="19"/>
      <c r="D53" s="19">
        <v>372.33413999999999</v>
      </c>
      <c r="E53" s="19"/>
    </row>
    <row r="54" spans="1:5" ht="27.6" x14ac:dyDescent="0.3">
      <c r="A54" s="21" t="s">
        <v>93</v>
      </c>
      <c r="B54" s="19">
        <v>27538.95753</v>
      </c>
      <c r="C54" s="19">
        <v>19381.25</v>
      </c>
      <c r="D54" s="19">
        <v>4729.5</v>
      </c>
      <c r="E54" s="19"/>
    </row>
    <row r="55" spans="1:5" ht="27.6" x14ac:dyDescent="0.3">
      <c r="A55" s="21" t="s">
        <v>94</v>
      </c>
      <c r="B55" s="19">
        <v>247.44246000000001</v>
      </c>
      <c r="C55" s="19">
        <v>203.80333999999999</v>
      </c>
      <c r="D55" s="19">
        <v>43.639119999999998</v>
      </c>
      <c r="E55" s="19"/>
    </row>
    <row r="56" spans="1:5" x14ac:dyDescent="0.3">
      <c r="A56" s="21" t="s">
        <v>95</v>
      </c>
      <c r="B56" s="19">
        <v>163.50210000000001</v>
      </c>
      <c r="C56" s="19">
        <v>100</v>
      </c>
      <c r="D56" s="19"/>
      <c r="E56" s="19"/>
    </row>
    <row r="57" spans="1:5" x14ac:dyDescent="0.3">
      <c r="A57" s="21" t="s">
        <v>96</v>
      </c>
      <c r="B57" s="19">
        <v>2015.6497999999999</v>
      </c>
      <c r="C57" s="19">
        <v>1699.5699</v>
      </c>
      <c r="D57" s="19">
        <v>288.4479</v>
      </c>
      <c r="E57" s="19"/>
    </row>
    <row r="58" spans="1:5" x14ac:dyDescent="0.3">
      <c r="A58" s="21" t="s">
        <v>97</v>
      </c>
      <c r="B58" s="19">
        <v>60225.56695</v>
      </c>
      <c r="C58" s="19">
        <v>4557.2731000000003</v>
      </c>
      <c r="D58" s="19">
        <v>1099.6524099999999</v>
      </c>
      <c r="E58" s="19">
        <v>752.87099999999998</v>
      </c>
    </row>
    <row r="59" spans="1:5" x14ac:dyDescent="0.3">
      <c r="A59" s="21" t="s">
        <v>98</v>
      </c>
      <c r="B59" s="19">
        <v>5947.7131900000004</v>
      </c>
      <c r="C59" s="19">
        <v>3589.7932300000002</v>
      </c>
      <c r="D59" s="19">
        <v>2056.1717600000002</v>
      </c>
      <c r="E59" s="19"/>
    </row>
    <row r="60" spans="1:5" x14ac:dyDescent="0.3">
      <c r="A60" s="21" t="s">
        <v>99</v>
      </c>
      <c r="B60" s="19">
        <v>390.08274</v>
      </c>
      <c r="C60" s="19">
        <v>108.05124000000001</v>
      </c>
      <c r="D60" s="19">
        <v>282.03149999999999</v>
      </c>
      <c r="E60" s="19"/>
    </row>
    <row r="61" spans="1:5" x14ac:dyDescent="0.3">
      <c r="A61" s="21" t="s">
        <v>100</v>
      </c>
      <c r="B61" s="19">
        <v>1820.74054</v>
      </c>
      <c r="C61" s="19">
        <v>1389.6220000000001</v>
      </c>
      <c r="D61" s="19">
        <v>300.28899999999999</v>
      </c>
      <c r="E61" s="19"/>
    </row>
    <row r="62" spans="1:5" ht="27.6" x14ac:dyDescent="0.3">
      <c r="A62" s="21" t="s">
        <v>101</v>
      </c>
      <c r="B62" s="19">
        <v>1887.6888300000001</v>
      </c>
      <c r="C62" s="19">
        <v>500</v>
      </c>
      <c r="D62" s="19">
        <v>130</v>
      </c>
      <c r="E62" s="19"/>
    </row>
    <row r="63" spans="1:5" x14ac:dyDescent="0.3">
      <c r="A63" s="23" t="s">
        <v>102</v>
      </c>
      <c r="B63" s="20">
        <v>1483982.04996</v>
      </c>
      <c r="C63" s="20">
        <v>177211.08217000001</v>
      </c>
      <c r="D63" s="20">
        <v>54481.598729999998</v>
      </c>
      <c r="E63" s="20">
        <v>246618.11632999999</v>
      </c>
    </row>
  </sheetData>
  <mergeCells count="24">
    <mergeCell ref="A21:D21"/>
    <mergeCell ref="A22:D22"/>
    <mergeCell ref="A23:D23"/>
    <mergeCell ref="A16:D16"/>
    <mergeCell ref="A17:D17"/>
    <mergeCell ref="A18:D18"/>
    <mergeCell ref="A19:D19"/>
    <mergeCell ref="A20:D20"/>
    <mergeCell ref="A1:E1"/>
    <mergeCell ref="A2:E2"/>
    <mergeCell ref="A5:D5"/>
    <mergeCell ref="A24:D24"/>
    <mergeCell ref="A26:A27"/>
    <mergeCell ref="B26:B27"/>
    <mergeCell ref="C26:E2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view="pageBreakPreview" topLeftCell="A37" zoomScaleNormal="100" zoomScaleSheetLayoutView="100" workbookViewId="0">
      <selection activeCell="B43" sqref="B43"/>
    </sheetView>
  </sheetViews>
  <sheetFormatPr defaultRowHeight="14.4" x14ac:dyDescent="0.3"/>
  <cols>
    <col min="1" max="1" width="38.33203125" customWidth="1"/>
    <col min="2" max="2" width="13.109375" customWidth="1"/>
    <col min="3" max="4" width="13" customWidth="1"/>
    <col min="5" max="5" width="13.109375" customWidth="1"/>
    <col min="6" max="6" width="13.5546875" customWidth="1"/>
    <col min="7" max="8" width="13.33203125" customWidth="1"/>
    <col min="9" max="9" width="12.88671875" customWidth="1"/>
    <col min="10" max="10" width="12.6640625" customWidth="1"/>
    <col min="11" max="11" width="11" customWidth="1"/>
    <col min="12" max="12" width="12.88671875" customWidth="1"/>
    <col min="13" max="13" width="13.21875" customWidth="1"/>
    <col min="14" max="14" width="13.109375" customWidth="1"/>
    <col min="15" max="15" width="13.44140625" customWidth="1"/>
  </cols>
  <sheetData>
    <row r="1" spans="1:20" s="29" customFormat="1" ht="15.6" x14ac:dyDescent="0.3">
      <c r="A1" s="43" t="s">
        <v>66</v>
      </c>
      <c r="C1" s="30" t="s">
        <v>13</v>
      </c>
    </row>
    <row r="2" spans="1:20" x14ac:dyDescent="0.3">
      <c r="A2" s="38" t="str">
        <f>TEXT(EndData2,"[$-FC19]ДД.ММ.ГГГ")</f>
        <v>06.08.2015</v>
      </c>
      <c r="B2" s="38">
        <f>A2+1</f>
        <v>42223</v>
      </c>
      <c r="C2" s="44" t="str">
        <f>TEXT(B2,"[$-FC19]ДД.ММ.ГГГ")</f>
        <v>07.08.2015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27" x14ac:dyDescent="0.3">
      <c r="A4" s="25" t="s">
        <v>31</v>
      </c>
      <c r="B4" s="40"/>
      <c r="C4" s="40"/>
      <c r="D4" s="40"/>
      <c r="E4" s="40"/>
      <c r="F4" s="40"/>
      <c r="G4" s="40"/>
      <c r="H4" s="40"/>
      <c r="I4" s="40"/>
      <c r="J4" s="40">
        <v>1341.7130999999999</v>
      </c>
      <c r="K4" s="40">
        <v>189.8407</v>
      </c>
      <c r="L4" s="40"/>
      <c r="M4" s="40"/>
      <c r="N4" s="40"/>
      <c r="O4" s="40"/>
      <c r="P4" s="26">
        <v>1531.5537999999999</v>
      </c>
      <c r="Q4" s="27"/>
      <c r="R4" s="27"/>
      <c r="S4" s="27"/>
      <c r="T4" s="27"/>
    </row>
    <row r="5" spans="1:20" ht="40.200000000000003" x14ac:dyDescent="0.3">
      <c r="A5" s="25" t="s">
        <v>32</v>
      </c>
      <c r="B5" s="40"/>
      <c r="C5" s="40">
        <v>12804.7094</v>
      </c>
      <c r="D5" s="40">
        <v>25863.25</v>
      </c>
      <c r="E5" s="40">
        <v>7856.25</v>
      </c>
      <c r="F5" s="40">
        <v>8096.5933999999997</v>
      </c>
      <c r="G5" s="40">
        <v>22292.25</v>
      </c>
      <c r="H5" s="40">
        <v>6190.2728999999999</v>
      </c>
      <c r="I5" s="40">
        <v>5040.2331000000004</v>
      </c>
      <c r="J5" s="40">
        <v>313.79109999999997</v>
      </c>
      <c r="K5" s="40">
        <v>4621.5672999999997</v>
      </c>
      <c r="L5" s="40">
        <v>25000</v>
      </c>
      <c r="M5" s="40">
        <v>9231</v>
      </c>
      <c r="N5" s="40">
        <v>15404.2238</v>
      </c>
      <c r="O5" s="40">
        <v>14070.475</v>
      </c>
      <c r="P5" s="26">
        <v>156784.61600000001</v>
      </c>
      <c r="Q5" s="27"/>
      <c r="R5" s="27"/>
      <c r="S5" s="27"/>
      <c r="T5" s="27"/>
    </row>
    <row r="6" spans="1:20" ht="27" x14ac:dyDescent="0.3">
      <c r="A6" s="25" t="s">
        <v>33</v>
      </c>
      <c r="B6" s="40"/>
      <c r="C6" s="40"/>
      <c r="D6" s="40">
        <v>75</v>
      </c>
      <c r="E6" s="40"/>
      <c r="F6" s="40"/>
      <c r="G6" s="40">
        <v>100</v>
      </c>
      <c r="H6" s="40"/>
      <c r="I6" s="40"/>
      <c r="J6" s="40">
        <v>166.6</v>
      </c>
      <c r="K6" s="40"/>
      <c r="L6" s="40"/>
      <c r="M6" s="40"/>
      <c r="N6" s="40">
        <v>58.559899999999999</v>
      </c>
      <c r="O6" s="40"/>
      <c r="P6" s="26">
        <v>400.15989999999999</v>
      </c>
      <c r="Q6" s="27"/>
      <c r="R6" s="27"/>
      <c r="S6" s="27"/>
      <c r="T6" s="27"/>
    </row>
    <row r="7" spans="1:20" ht="66.599999999999994" x14ac:dyDescent="0.3">
      <c r="A7" s="25" t="s">
        <v>34</v>
      </c>
      <c r="B7" s="40">
        <v>36092.805379999998</v>
      </c>
      <c r="C7" s="40">
        <v>29720.203000000001</v>
      </c>
      <c r="D7" s="40">
        <v>17634.075000000001</v>
      </c>
      <c r="E7" s="40">
        <v>12787.258</v>
      </c>
      <c r="F7" s="40">
        <v>5281.7364600000001</v>
      </c>
      <c r="G7" s="40">
        <v>16419.924999999999</v>
      </c>
      <c r="H7" s="40">
        <v>12311.85662</v>
      </c>
      <c r="I7" s="40">
        <v>3257.6046099999999</v>
      </c>
      <c r="J7" s="40">
        <v>18097.387040000001</v>
      </c>
      <c r="K7" s="40">
        <v>8451.7914899999996</v>
      </c>
      <c r="L7" s="40">
        <v>11217.402910000001</v>
      </c>
      <c r="M7" s="40">
        <v>10633.541660000001</v>
      </c>
      <c r="N7" s="40">
        <v>3000</v>
      </c>
      <c r="O7" s="40">
        <v>9020.94</v>
      </c>
      <c r="P7" s="26">
        <v>193926.52716999999</v>
      </c>
      <c r="Q7" s="27"/>
      <c r="R7" s="27"/>
      <c r="S7" s="27"/>
      <c r="T7" s="27"/>
    </row>
    <row r="8" spans="1:20" ht="27" x14ac:dyDescent="0.3">
      <c r="A8" s="25" t="s">
        <v>35</v>
      </c>
      <c r="B8" s="40"/>
      <c r="C8" s="40"/>
      <c r="D8" s="40"/>
      <c r="E8" s="40">
        <v>1295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26">
        <v>1295</v>
      </c>
      <c r="Q8" s="27"/>
      <c r="R8" s="27"/>
      <c r="S8" s="27"/>
      <c r="T8" s="27"/>
    </row>
    <row r="9" spans="1:20" ht="93" x14ac:dyDescent="0.3">
      <c r="A9" s="25" t="s">
        <v>36</v>
      </c>
      <c r="B9" s="40">
        <v>90873.289610000007</v>
      </c>
      <c r="C9" s="40">
        <v>200</v>
      </c>
      <c r="D9" s="40">
        <v>640</v>
      </c>
      <c r="E9" s="40">
        <v>1491.1974</v>
      </c>
      <c r="F9" s="40"/>
      <c r="G9" s="40"/>
      <c r="H9" s="40">
        <v>10</v>
      </c>
      <c r="I9" s="40"/>
      <c r="J9" s="40">
        <v>453.3</v>
      </c>
      <c r="K9" s="40">
        <v>1511.06987</v>
      </c>
      <c r="L9" s="40">
        <v>1320.4961000000001</v>
      </c>
      <c r="M9" s="40">
        <v>260</v>
      </c>
      <c r="N9" s="40">
        <v>202.8</v>
      </c>
      <c r="O9" s="40">
        <v>5751.7</v>
      </c>
      <c r="P9" s="26">
        <v>102713.85298</v>
      </c>
      <c r="Q9" s="27"/>
      <c r="R9" s="27"/>
      <c r="S9" s="27"/>
      <c r="T9" s="27"/>
    </row>
    <row r="10" spans="1:20" ht="66.599999999999994" x14ac:dyDescent="0.3">
      <c r="A10" s="25" t="s">
        <v>37</v>
      </c>
      <c r="B10" s="40">
        <v>22233.777320000001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6">
        <v>22233.777320000001</v>
      </c>
      <c r="Q10" s="27"/>
      <c r="R10" s="27"/>
      <c r="S10" s="27"/>
      <c r="T10" s="27"/>
    </row>
    <row r="11" spans="1:20" ht="79.8" x14ac:dyDescent="0.3">
      <c r="A11" s="25" t="s">
        <v>38</v>
      </c>
      <c r="B11" s="40">
        <v>179.8777</v>
      </c>
      <c r="C11" s="40"/>
      <c r="D11" s="40"/>
      <c r="E11" s="40"/>
      <c r="F11" s="40"/>
      <c r="G11" s="40"/>
      <c r="H11" s="40"/>
      <c r="I11" s="40"/>
      <c r="J11" s="40">
        <v>31.953880000000002</v>
      </c>
      <c r="K11" s="40"/>
      <c r="L11" s="40"/>
      <c r="M11" s="40"/>
      <c r="N11" s="40"/>
      <c r="O11" s="40"/>
      <c r="P11" s="26">
        <v>211.83158</v>
      </c>
      <c r="Q11" s="27"/>
      <c r="R11" s="27"/>
      <c r="S11" s="27"/>
      <c r="T11" s="27"/>
    </row>
    <row r="12" spans="1:20" ht="66.599999999999994" x14ac:dyDescent="0.3">
      <c r="A12" s="25" t="s">
        <v>39</v>
      </c>
      <c r="B12" s="40"/>
      <c r="C12" s="40">
        <v>3953.0014999999999</v>
      </c>
      <c r="D12" s="40">
        <v>660.75</v>
      </c>
      <c r="E12" s="40">
        <v>348.5</v>
      </c>
      <c r="F12" s="40">
        <v>157.77019999999999</v>
      </c>
      <c r="G12" s="40">
        <v>624.41666999999995</v>
      </c>
      <c r="H12" s="40"/>
      <c r="I12" s="40">
        <v>42.982799999999997</v>
      </c>
      <c r="J12" s="40"/>
      <c r="K12" s="40"/>
      <c r="L12" s="40">
        <v>271.55799999999999</v>
      </c>
      <c r="M12" s="40">
        <v>241.08332999999999</v>
      </c>
      <c r="N12" s="40">
        <v>249.8167</v>
      </c>
      <c r="O12" s="40">
        <v>142.25</v>
      </c>
      <c r="P12" s="26">
        <v>6692.1292000000003</v>
      </c>
      <c r="Q12" s="27"/>
      <c r="R12" s="27"/>
      <c r="S12" s="27"/>
      <c r="T12" s="27"/>
    </row>
    <row r="13" spans="1:20" ht="79.8" x14ac:dyDescent="0.3">
      <c r="A13" s="25" t="s">
        <v>40</v>
      </c>
      <c r="B13" s="40">
        <v>60</v>
      </c>
      <c r="C13" s="40">
        <v>171.005</v>
      </c>
      <c r="D13" s="40">
        <v>207.2</v>
      </c>
      <c r="E13" s="40">
        <v>74</v>
      </c>
      <c r="F13" s="40">
        <v>86.152199999999993</v>
      </c>
      <c r="G13" s="40">
        <v>86.083330000000004</v>
      </c>
      <c r="H13" s="40">
        <v>43.366100000000003</v>
      </c>
      <c r="I13" s="40">
        <v>99.376900000000006</v>
      </c>
      <c r="J13" s="40">
        <v>126.0489</v>
      </c>
      <c r="K13" s="40">
        <v>40</v>
      </c>
      <c r="L13" s="40">
        <v>42.796199999999999</v>
      </c>
      <c r="M13" s="40">
        <v>92.833330000000004</v>
      </c>
      <c r="N13" s="40">
        <v>44.331000000000003</v>
      </c>
      <c r="O13" s="40">
        <v>64.943700000000007</v>
      </c>
      <c r="P13" s="26">
        <v>1238.1366599999999</v>
      </c>
      <c r="Q13" s="27"/>
      <c r="R13" s="27"/>
      <c r="S13" s="27"/>
      <c r="T13" s="27"/>
    </row>
    <row r="14" spans="1:20" ht="53.4" x14ac:dyDescent="0.3">
      <c r="A14" s="25" t="s">
        <v>41</v>
      </c>
      <c r="B14" s="40">
        <v>533</v>
      </c>
      <c r="C14" s="40"/>
      <c r="D14" s="40">
        <v>369</v>
      </c>
      <c r="E14" s="40">
        <v>151.5</v>
      </c>
      <c r="F14" s="40"/>
      <c r="G14" s="40">
        <v>414.14</v>
      </c>
      <c r="H14" s="40">
        <v>65</v>
      </c>
      <c r="I14" s="40">
        <v>47.05</v>
      </c>
      <c r="J14" s="40">
        <v>68.001999999999995</v>
      </c>
      <c r="K14" s="40">
        <v>150</v>
      </c>
      <c r="L14" s="40">
        <v>150</v>
      </c>
      <c r="M14" s="40">
        <v>100</v>
      </c>
      <c r="N14" s="40">
        <v>161.851</v>
      </c>
      <c r="O14" s="40">
        <v>79.62988</v>
      </c>
      <c r="P14" s="26">
        <v>2289.1728800000001</v>
      </c>
      <c r="Q14" s="27"/>
      <c r="R14" s="27"/>
      <c r="S14" s="27"/>
      <c r="T14" s="27"/>
    </row>
    <row r="15" spans="1:20" ht="66.599999999999994" x14ac:dyDescent="0.3">
      <c r="A15" s="25" t="s">
        <v>42</v>
      </c>
      <c r="B15" s="40">
        <v>135</v>
      </c>
      <c r="C15" s="40">
        <v>350.82886999999999</v>
      </c>
      <c r="D15" s="40">
        <v>227</v>
      </c>
      <c r="E15" s="40">
        <v>130.6</v>
      </c>
      <c r="F15" s="40">
        <v>115</v>
      </c>
      <c r="G15" s="40">
        <v>75.14</v>
      </c>
      <c r="H15" s="40">
        <v>54</v>
      </c>
      <c r="I15" s="40">
        <v>111</v>
      </c>
      <c r="J15" s="40">
        <v>279.91399999999999</v>
      </c>
      <c r="K15" s="40"/>
      <c r="L15" s="40">
        <v>130</v>
      </c>
      <c r="M15" s="40">
        <v>60.957259999999998</v>
      </c>
      <c r="N15" s="40">
        <v>31.42</v>
      </c>
      <c r="O15" s="40">
        <v>133.03859</v>
      </c>
      <c r="P15" s="26">
        <v>1833.8987199999999</v>
      </c>
      <c r="Q15" s="27"/>
      <c r="R15" s="27"/>
      <c r="S15" s="27"/>
      <c r="T15" s="27"/>
    </row>
    <row r="16" spans="1:20" ht="93" x14ac:dyDescent="0.3">
      <c r="A16" s="25" t="s">
        <v>43</v>
      </c>
      <c r="B16" s="40">
        <v>17093.864689999999</v>
      </c>
      <c r="C16" s="40"/>
      <c r="D16" s="40">
        <v>115</v>
      </c>
      <c r="E16" s="40"/>
      <c r="F16" s="40"/>
      <c r="G16" s="40"/>
      <c r="H16" s="40"/>
      <c r="I16" s="40"/>
      <c r="J16" s="40">
        <v>260</v>
      </c>
      <c r="K16" s="40"/>
      <c r="L16" s="40"/>
      <c r="M16" s="40"/>
      <c r="N16" s="40"/>
      <c r="O16" s="40"/>
      <c r="P16" s="26">
        <v>17468.864689999999</v>
      </c>
      <c r="Q16" s="27"/>
      <c r="R16" s="27"/>
      <c r="S16" s="27"/>
      <c r="T16" s="27"/>
    </row>
    <row r="17" spans="1:20" ht="79.8" x14ac:dyDescent="0.3">
      <c r="A17" s="25" t="s">
        <v>44</v>
      </c>
      <c r="B17" s="40"/>
      <c r="C17" s="40"/>
      <c r="D17" s="40"/>
      <c r="E17" s="40"/>
      <c r="F17" s="40"/>
      <c r="G17" s="40">
        <v>9.3770000000000007</v>
      </c>
      <c r="H17" s="40"/>
      <c r="I17" s="40"/>
      <c r="J17" s="40">
        <v>37.676000000000002</v>
      </c>
      <c r="K17" s="40"/>
      <c r="L17" s="40"/>
      <c r="M17" s="40"/>
      <c r="N17" s="40"/>
      <c r="O17" s="40"/>
      <c r="P17" s="26">
        <v>47.052999999999997</v>
      </c>
      <c r="Q17" s="27"/>
      <c r="R17" s="27"/>
      <c r="S17" s="27"/>
      <c r="T17" s="27"/>
    </row>
    <row r="18" spans="1:20" ht="304.2" x14ac:dyDescent="0.3">
      <c r="A18" s="25" t="s">
        <v>45</v>
      </c>
      <c r="B18" s="40">
        <v>10393.58</v>
      </c>
      <c r="C18" s="40">
        <v>8741.3643599999996</v>
      </c>
      <c r="D18" s="40">
        <v>1395</v>
      </c>
      <c r="E18" s="40">
        <v>1430</v>
      </c>
      <c r="F18" s="40">
        <v>210</v>
      </c>
      <c r="G18" s="40">
        <v>2050</v>
      </c>
      <c r="H18" s="40">
        <v>1004.323</v>
      </c>
      <c r="I18" s="40">
        <v>87.313000000000002</v>
      </c>
      <c r="J18" s="40">
        <v>2900</v>
      </c>
      <c r="K18" s="40">
        <v>1235.7460000000001</v>
      </c>
      <c r="L18" s="40">
        <v>750</v>
      </c>
      <c r="M18" s="40">
        <v>1000</v>
      </c>
      <c r="N18" s="40">
        <v>1593.4400599999999</v>
      </c>
      <c r="O18" s="40">
        <v>879.24167</v>
      </c>
      <c r="P18" s="26">
        <v>33670.008090000003</v>
      </c>
      <c r="Q18" s="27"/>
      <c r="R18" s="27"/>
      <c r="S18" s="27"/>
      <c r="T18" s="27"/>
    </row>
    <row r="19" spans="1:20" ht="159" x14ac:dyDescent="0.3">
      <c r="A19" s="25" t="s">
        <v>46</v>
      </c>
      <c r="B19" s="40">
        <v>37392.461130000003</v>
      </c>
      <c r="C19" s="40">
        <v>22159.85</v>
      </c>
      <c r="D19" s="40">
        <v>8539.5120000000006</v>
      </c>
      <c r="E19" s="40">
        <v>6200</v>
      </c>
      <c r="F19" s="40">
        <v>1000</v>
      </c>
      <c r="G19" s="40">
        <v>6700</v>
      </c>
      <c r="H19" s="40">
        <v>1261.0830000000001</v>
      </c>
      <c r="I19" s="40">
        <v>2400</v>
      </c>
      <c r="J19" s="40">
        <v>5418</v>
      </c>
      <c r="K19" s="40">
        <v>2600</v>
      </c>
      <c r="L19" s="40">
        <v>9000</v>
      </c>
      <c r="M19" s="40">
        <v>6000</v>
      </c>
      <c r="N19" s="40">
        <v>850</v>
      </c>
      <c r="O19" s="40">
        <v>11508.82085</v>
      </c>
      <c r="P19" s="26">
        <v>121029.72698000001</v>
      </c>
      <c r="Q19" s="27"/>
      <c r="R19" s="27"/>
      <c r="S19" s="27"/>
      <c r="T19" s="27"/>
    </row>
    <row r="20" spans="1:20" ht="93" x14ac:dyDescent="0.3">
      <c r="A20" s="25" t="s">
        <v>47</v>
      </c>
      <c r="B20" s="40"/>
      <c r="C20" s="40"/>
      <c r="D20" s="40"/>
      <c r="E20" s="40"/>
      <c r="F20" s="40"/>
      <c r="G20" s="40">
        <v>623</v>
      </c>
      <c r="H20" s="40">
        <v>415.5</v>
      </c>
      <c r="I20" s="40"/>
      <c r="J20" s="40"/>
      <c r="K20" s="40"/>
      <c r="L20" s="40">
        <v>347.03500000000003</v>
      </c>
      <c r="M20" s="40">
        <v>3200</v>
      </c>
      <c r="N20" s="40">
        <v>250</v>
      </c>
      <c r="O20" s="40">
        <v>1503.1</v>
      </c>
      <c r="P20" s="26">
        <v>6338.6350000000002</v>
      </c>
      <c r="Q20" s="27"/>
      <c r="R20" s="27"/>
      <c r="S20" s="27"/>
      <c r="T20" s="27"/>
    </row>
    <row r="21" spans="1:20" ht="119.4" x14ac:dyDescent="0.3">
      <c r="A21" s="25" t="s">
        <v>48</v>
      </c>
      <c r="B21" s="40">
        <v>8.1921700000000008</v>
      </c>
      <c r="C21" s="40">
        <v>26.06954</v>
      </c>
      <c r="D21" s="40"/>
      <c r="E21" s="40"/>
      <c r="F21" s="40">
        <v>3.7250000000000001</v>
      </c>
      <c r="G21" s="40"/>
      <c r="H21" s="40">
        <v>3.7290000000000001</v>
      </c>
      <c r="I21" s="40"/>
      <c r="J21" s="40">
        <v>7.0259999999999998</v>
      </c>
      <c r="K21" s="40"/>
      <c r="L21" s="40"/>
      <c r="M21" s="40"/>
      <c r="N21" s="40"/>
      <c r="O21" s="40"/>
      <c r="P21" s="26">
        <v>48.741709999999998</v>
      </c>
      <c r="Q21" s="27"/>
      <c r="R21" s="27"/>
      <c r="S21" s="27"/>
      <c r="T21" s="27"/>
    </row>
    <row r="22" spans="1:20" ht="106.2" x14ac:dyDescent="0.3">
      <c r="A22" s="25" t="s">
        <v>49</v>
      </c>
      <c r="B22" s="40">
        <v>2624</v>
      </c>
      <c r="C22" s="40">
        <v>510.18270000000001</v>
      </c>
      <c r="D22" s="40">
        <v>150.5</v>
      </c>
      <c r="E22" s="40">
        <v>383</v>
      </c>
      <c r="F22" s="40">
        <v>63.75</v>
      </c>
      <c r="G22" s="40">
        <v>218.5</v>
      </c>
      <c r="H22" s="40">
        <v>35.450000000000003</v>
      </c>
      <c r="I22" s="40">
        <v>21.75</v>
      </c>
      <c r="J22" s="40">
        <v>400</v>
      </c>
      <c r="K22" s="40">
        <v>247.5</v>
      </c>
      <c r="L22" s="40">
        <v>475.33</v>
      </c>
      <c r="M22" s="40">
        <v>346</v>
      </c>
      <c r="N22" s="40">
        <v>21.1</v>
      </c>
      <c r="O22" s="40">
        <v>2218</v>
      </c>
      <c r="P22" s="26">
        <v>7715.0627000000004</v>
      </c>
      <c r="Q22" s="27"/>
      <c r="R22" s="27"/>
      <c r="S22" s="27"/>
      <c r="T22" s="27"/>
    </row>
    <row r="23" spans="1:20" ht="79.8" x14ac:dyDescent="0.3">
      <c r="A23" s="25" t="s">
        <v>50</v>
      </c>
      <c r="B23" s="40"/>
      <c r="C23" s="40"/>
      <c r="D23" s="40">
        <v>369</v>
      </c>
      <c r="E23" s="40"/>
      <c r="F23" s="40"/>
      <c r="G23" s="40"/>
      <c r="H23" s="40">
        <v>2044.2</v>
      </c>
      <c r="I23" s="40"/>
      <c r="J23" s="40"/>
      <c r="K23" s="40"/>
      <c r="L23" s="40"/>
      <c r="M23" s="40">
        <v>519.70000000000005</v>
      </c>
      <c r="N23" s="40"/>
      <c r="O23" s="40"/>
      <c r="P23" s="26">
        <v>2932.9</v>
      </c>
      <c r="Q23" s="27"/>
      <c r="R23" s="27"/>
      <c r="S23" s="27"/>
      <c r="T23" s="27"/>
    </row>
    <row r="24" spans="1:20" ht="119.4" x14ac:dyDescent="0.3">
      <c r="A24" s="25" t="s">
        <v>51</v>
      </c>
      <c r="B24" s="40">
        <v>65104.772689999998</v>
      </c>
      <c r="C24" s="40">
        <v>34396.620000000003</v>
      </c>
      <c r="D24" s="40">
        <v>7265.9669999999996</v>
      </c>
      <c r="E24" s="40">
        <v>7800</v>
      </c>
      <c r="F24" s="40">
        <v>1250</v>
      </c>
      <c r="G24" s="40">
        <v>5000</v>
      </c>
      <c r="H24" s="40">
        <v>2422.35</v>
      </c>
      <c r="I24" s="40">
        <v>470</v>
      </c>
      <c r="J24" s="40">
        <v>7658.2</v>
      </c>
      <c r="K24" s="40">
        <v>2760</v>
      </c>
      <c r="L24" s="40">
        <v>3000</v>
      </c>
      <c r="M24" s="40">
        <v>2460</v>
      </c>
      <c r="N24" s="40">
        <v>7756.35</v>
      </c>
      <c r="O24" s="40">
        <v>3209.2509</v>
      </c>
      <c r="P24" s="26">
        <v>150553.51058999999</v>
      </c>
      <c r="Q24" s="27"/>
      <c r="R24" s="27"/>
      <c r="S24" s="27"/>
      <c r="T24" s="27"/>
    </row>
    <row r="25" spans="1:20" ht="66.599999999999994" x14ac:dyDescent="0.3">
      <c r="A25" s="25" t="s">
        <v>52</v>
      </c>
      <c r="B25" s="40">
        <v>33124.583299999998</v>
      </c>
      <c r="C25" s="40">
        <v>5498.6270000000004</v>
      </c>
      <c r="D25" s="40">
        <v>2600</v>
      </c>
      <c r="E25" s="40">
        <v>1505.65</v>
      </c>
      <c r="F25" s="40">
        <v>360</v>
      </c>
      <c r="G25" s="40">
        <v>2519</v>
      </c>
      <c r="H25" s="40"/>
      <c r="I25" s="40">
        <v>141.99</v>
      </c>
      <c r="J25" s="40">
        <v>2150</v>
      </c>
      <c r="K25" s="40">
        <v>802.51220000000001</v>
      </c>
      <c r="L25" s="40"/>
      <c r="M25" s="40">
        <v>806.44899999999996</v>
      </c>
      <c r="N25" s="40">
        <v>1053.9124300000001</v>
      </c>
      <c r="O25" s="40">
        <v>1096.47163</v>
      </c>
      <c r="P25" s="26">
        <v>51659.19556</v>
      </c>
      <c r="Q25" s="27"/>
      <c r="R25" s="27"/>
      <c r="S25" s="27"/>
      <c r="T25" s="27"/>
    </row>
    <row r="26" spans="1:20" ht="79.8" x14ac:dyDescent="0.3">
      <c r="A26" s="25" t="s">
        <v>53</v>
      </c>
      <c r="B26" s="40">
        <v>784.42211999999995</v>
      </c>
      <c r="C26" s="40"/>
      <c r="D26" s="40">
        <v>82.391999999999996</v>
      </c>
      <c r="E26" s="40"/>
      <c r="F26" s="40"/>
      <c r="G26" s="40"/>
      <c r="H26" s="40">
        <v>7.25</v>
      </c>
      <c r="I26" s="40">
        <v>11</v>
      </c>
      <c r="J26" s="40"/>
      <c r="K26" s="40">
        <v>15.6</v>
      </c>
      <c r="L26" s="40">
        <v>100</v>
      </c>
      <c r="M26" s="40"/>
      <c r="N26" s="40"/>
      <c r="O26" s="40"/>
      <c r="P26" s="26">
        <v>1000.66412</v>
      </c>
      <c r="Q26" s="27"/>
      <c r="R26" s="27"/>
      <c r="S26" s="27"/>
      <c r="T26" s="27"/>
    </row>
    <row r="27" spans="1:20" ht="79.8" x14ac:dyDescent="0.3">
      <c r="A27" s="25" t="s">
        <v>54</v>
      </c>
      <c r="B27" s="40"/>
      <c r="C27" s="40"/>
      <c r="D27" s="40"/>
      <c r="E27" s="40"/>
      <c r="F27" s="40"/>
      <c r="G27" s="40"/>
      <c r="H27" s="40">
        <v>46.392960000000002</v>
      </c>
      <c r="I27" s="40"/>
      <c r="J27" s="40"/>
      <c r="K27" s="40"/>
      <c r="L27" s="40"/>
      <c r="M27" s="40"/>
      <c r="N27" s="40"/>
      <c r="O27" s="40"/>
      <c r="P27" s="26">
        <v>46.392960000000002</v>
      </c>
      <c r="Q27" s="27"/>
      <c r="R27" s="27"/>
      <c r="S27" s="27"/>
      <c r="T27" s="27"/>
    </row>
    <row r="28" spans="1:20" ht="53.4" x14ac:dyDescent="0.3">
      <c r="A28" s="25" t="s">
        <v>55</v>
      </c>
      <c r="B28" s="40"/>
      <c r="C28" s="40"/>
      <c r="D28" s="40">
        <v>1187.1579999999999</v>
      </c>
      <c r="E28" s="40"/>
      <c r="F28" s="40">
        <v>94.603809999999996</v>
      </c>
      <c r="G28" s="40">
        <v>873.84167000000002</v>
      </c>
      <c r="H28" s="40"/>
      <c r="I28" s="40"/>
      <c r="J28" s="40"/>
      <c r="K28" s="40">
        <v>433.63099999999997</v>
      </c>
      <c r="L28" s="40">
        <v>1009.27309</v>
      </c>
      <c r="M28" s="40"/>
      <c r="N28" s="40"/>
      <c r="O28" s="40"/>
      <c r="P28" s="26">
        <v>3598.5075700000002</v>
      </c>
      <c r="Q28" s="27"/>
      <c r="R28" s="27"/>
      <c r="S28" s="27"/>
      <c r="T28" s="27"/>
    </row>
    <row r="29" spans="1:20" ht="53.4" x14ac:dyDescent="0.3">
      <c r="A29" s="25" t="s">
        <v>56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>
        <v>119.7</v>
      </c>
      <c r="P29" s="26">
        <v>119.7</v>
      </c>
      <c r="Q29" s="27"/>
      <c r="R29" s="27"/>
      <c r="S29" s="27"/>
      <c r="T29" s="27"/>
    </row>
    <row r="30" spans="1:20" ht="53.4" x14ac:dyDescent="0.3">
      <c r="A30" s="25" t="s">
        <v>57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>
        <v>2523.6799999999998</v>
      </c>
      <c r="P30" s="26">
        <v>2523.6799999999998</v>
      </c>
      <c r="Q30" s="27"/>
      <c r="R30" s="27"/>
      <c r="S30" s="27"/>
      <c r="T30" s="27"/>
    </row>
    <row r="31" spans="1:20" ht="53.4" x14ac:dyDescent="0.3">
      <c r="A31" s="25" t="s">
        <v>58</v>
      </c>
      <c r="B31" s="40"/>
      <c r="C31" s="40"/>
      <c r="D31" s="40"/>
      <c r="E31" s="40"/>
      <c r="F31" s="40"/>
      <c r="G31" s="40"/>
      <c r="H31" s="40"/>
      <c r="I31" s="40">
        <v>7985.08</v>
      </c>
      <c r="J31" s="40"/>
      <c r="K31" s="40"/>
      <c r="L31" s="40"/>
      <c r="M31" s="40"/>
      <c r="N31" s="40"/>
      <c r="O31" s="40"/>
      <c r="P31" s="26">
        <v>7985.08</v>
      </c>
      <c r="Q31" s="27"/>
      <c r="R31" s="27"/>
      <c r="S31" s="27"/>
      <c r="T31" s="27"/>
    </row>
    <row r="32" spans="1:20" ht="53.4" x14ac:dyDescent="0.3">
      <c r="A32" s="25" t="s">
        <v>59</v>
      </c>
      <c r="B32" s="40"/>
      <c r="C32" s="40"/>
      <c r="D32" s="40"/>
      <c r="E32" s="40"/>
      <c r="F32" s="40"/>
      <c r="G32" s="40"/>
      <c r="H32" s="40"/>
      <c r="I32" s="40"/>
      <c r="J32" s="40">
        <v>40274</v>
      </c>
      <c r="K32" s="40"/>
      <c r="L32" s="40"/>
      <c r="M32" s="40"/>
      <c r="N32" s="40"/>
      <c r="O32" s="40"/>
      <c r="P32" s="26">
        <v>40274</v>
      </c>
      <c r="Q32" s="27"/>
      <c r="R32" s="27"/>
      <c r="S32" s="27"/>
      <c r="T32" s="27"/>
    </row>
    <row r="33" spans="1:20" ht="27" x14ac:dyDescent="0.3">
      <c r="A33" s="25" t="s">
        <v>60</v>
      </c>
      <c r="B33" s="40"/>
      <c r="C33" s="40"/>
      <c r="D33" s="40"/>
      <c r="E33" s="40"/>
      <c r="F33" s="40"/>
      <c r="G33" s="40"/>
      <c r="H33" s="40"/>
      <c r="I33" s="40"/>
      <c r="J33" s="40">
        <v>25583.789580000001</v>
      </c>
      <c r="K33" s="40"/>
      <c r="L33" s="40"/>
      <c r="M33" s="40"/>
      <c r="N33" s="40"/>
      <c r="O33" s="40"/>
      <c r="P33" s="26">
        <v>25583.789580000001</v>
      </c>
      <c r="Q33" s="27"/>
      <c r="R33" s="27"/>
      <c r="S33" s="27"/>
      <c r="T33" s="27"/>
    </row>
    <row r="34" spans="1:20" ht="53.4" x14ac:dyDescent="0.3">
      <c r="A34" s="25" t="s">
        <v>61</v>
      </c>
      <c r="B34" s="40">
        <v>6579.7</v>
      </c>
      <c r="C34" s="40"/>
      <c r="D34" s="40">
        <v>306</v>
      </c>
      <c r="E34" s="40"/>
      <c r="F34" s="40"/>
      <c r="G34" s="40"/>
      <c r="H34" s="40">
        <v>67</v>
      </c>
      <c r="I34" s="40"/>
      <c r="J34" s="40"/>
      <c r="K34" s="40"/>
      <c r="L34" s="40"/>
      <c r="M34" s="40">
        <v>29.6</v>
      </c>
      <c r="N34" s="40"/>
      <c r="O34" s="40"/>
      <c r="P34" s="26">
        <v>6982.3</v>
      </c>
      <c r="Q34" s="27"/>
      <c r="R34" s="27"/>
      <c r="S34" s="27"/>
      <c r="T34" s="27"/>
    </row>
    <row r="35" spans="1:20" ht="53.4" x14ac:dyDescent="0.3">
      <c r="A35" s="25" t="s">
        <v>62</v>
      </c>
      <c r="B35" s="40"/>
      <c r="C35" s="40"/>
      <c r="D35" s="40"/>
      <c r="E35" s="40"/>
      <c r="F35" s="40"/>
      <c r="G35" s="40">
        <v>100</v>
      </c>
      <c r="H35" s="40"/>
      <c r="I35" s="40"/>
      <c r="J35" s="40"/>
      <c r="K35" s="40"/>
      <c r="L35" s="40"/>
      <c r="M35" s="40"/>
      <c r="N35" s="40"/>
      <c r="O35" s="40"/>
      <c r="P35" s="26">
        <v>100</v>
      </c>
      <c r="Q35" s="27"/>
      <c r="R35" s="27"/>
      <c r="S35" s="27"/>
      <c r="T35" s="27"/>
    </row>
    <row r="36" spans="1:20" ht="66.599999999999994" x14ac:dyDescent="0.3">
      <c r="A36" s="25" t="s">
        <v>63</v>
      </c>
      <c r="B36" s="40"/>
      <c r="C36" s="40"/>
      <c r="D36" s="40"/>
      <c r="E36" s="40"/>
      <c r="F36" s="40"/>
      <c r="G36" s="40">
        <v>400</v>
      </c>
      <c r="H36" s="40"/>
      <c r="I36" s="40"/>
      <c r="J36" s="40"/>
      <c r="K36" s="40"/>
      <c r="L36" s="40"/>
      <c r="M36" s="40"/>
      <c r="N36" s="40"/>
      <c r="O36" s="40"/>
      <c r="P36" s="26">
        <v>400</v>
      </c>
      <c r="Q36" s="27"/>
      <c r="R36" s="27"/>
      <c r="S36" s="27"/>
      <c r="T36" s="27"/>
    </row>
    <row r="37" spans="1:20" ht="40.200000000000003" x14ac:dyDescent="0.3">
      <c r="A37" s="25" t="s">
        <v>64</v>
      </c>
      <c r="B37" s="40"/>
      <c r="C37" s="40">
        <v>46.392960000000002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>
        <v>23.196480000000001</v>
      </c>
      <c r="O37" s="40"/>
      <c r="P37" s="26">
        <v>69.589439999999996</v>
      </c>
      <c r="Q37" s="27"/>
      <c r="R37" s="27"/>
      <c r="S37" s="27"/>
      <c r="T37" s="27"/>
    </row>
    <row r="38" spans="1:20" x14ac:dyDescent="0.3">
      <c r="A38" s="33" t="s">
        <v>65</v>
      </c>
      <c r="B38" s="41">
        <v>323213.32611000002</v>
      </c>
      <c r="C38" s="41">
        <v>118578.85433</v>
      </c>
      <c r="D38" s="41">
        <v>67686.804000000004</v>
      </c>
      <c r="E38" s="41">
        <v>41452.955399999999</v>
      </c>
      <c r="F38" s="41">
        <v>16719.33107</v>
      </c>
      <c r="G38" s="41">
        <v>58505.673669999996</v>
      </c>
      <c r="H38" s="41">
        <v>25981.773580000001</v>
      </c>
      <c r="I38" s="41">
        <v>19715.380410000002</v>
      </c>
      <c r="J38" s="41">
        <v>105567.4016</v>
      </c>
      <c r="K38" s="41">
        <v>23059.258559999998</v>
      </c>
      <c r="L38" s="41">
        <v>52813.891300000003</v>
      </c>
      <c r="M38" s="41">
        <v>34981.164579999997</v>
      </c>
      <c r="N38" s="41">
        <v>30701.001370000002</v>
      </c>
      <c r="O38" s="41">
        <v>52321.24222</v>
      </c>
      <c r="P38" s="26">
        <v>971298.05819999997</v>
      </c>
      <c r="Q38" s="34"/>
      <c r="R38" s="34"/>
      <c r="S38" s="34"/>
      <c r="T38" s="34"/>
    </row>
    <row r="40" spans="1:20" x14ac:dyDescent="0.3">
      <c r="A40" s="37" t="s">
        <v>30</v>
      </c>
      <c r="B40" s="36">
        <f>Учреждения!B63+'Муниципальные районы'!P38</f>
        <v>2455280.1081599998</v>
      </c>
    </row>
    <row r="41" spans="1:20" ht="32.25" customHeight="1" x14ac:dyDescent="0.3">
      <c r="A41" s="37" t="str">
        <f>CONCATENATE("Остатки бюджетных средств на ",C2,"г.")</f>
        <v>Остатки бюджетных средств на 07.08.2015г.</v>
      </c>
      <c r="B41" s="36">
        <v>899386.1</v>
      </c>
    </row>
  </sheetData>
  <pageMargins left="0.23622047244094491" right="0.23622047244094491" top="0.74803149606299213" bottom="0.74803149606299213" header="0.31496062992125984" footer="0.31496062992125984"/>
  <pageSetup paperSize="9" scale="62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2015-08-10T03:57:41Z</dcterms:modified>
</cp:coreProperties>
</file>