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Бюджетополучатели!$39:$40</definedName>
    <definedName name="_xlnm.Print_Titles" localSheetId="1">'Муниципальные районы'!$1:$3</definedName>
    <definedName name="_xlnm.Print_Area" localSheetId="0">Бюджетополучатели!$A$1:$D$82</definedName>
    <definedName name="_xlnm.Print_Area" localSheetId="1">'Муниципальные районы'!$A$1:$P$47</definedName>
  </definedNames>
  <calcPr calcId="145621"/>
</workbook>
</file>

<file path=xl/calcChain.xml><?xml version="1.0" encoding="utf-8"?>
<calcChain xmlns="http://schemas.openxmlformats.org/spreadsheetml/2006/main">
  <c r="F1" i="1" l="1"/>
  <c r="G1" i="1"/>
  <c r="H1" i="1"/>
  <c r="F2" i="1"/>
  <c r="G2" i="1"/>
  <c r="I7" i="1"/>
  <c r="L7" i="1" s="1"/>
  <c r="O7" i="1" s="1"/>
  <c r="D7" i="1"/>
  <c r="B82" i="1" l="1"/>
  <c r="D13" i="1" l="1"/>
  <c r="D10" i="1"/>
  <c r="D9" i="1" s="1"/>
  <c r="D6" i="1" s="1"/>
  <c r="E6" i="1" l="1"/>
  <c r="A2" i="1" s="1"/>
  <c r="E3" i="1" l="1"/>
  <c r="G3" i="1" l="1"/>
  <c r="A11" i="1" s="1"/>
  <c r="F3" i="1"/>
  <c r="A2" i="2"/>
</calcChain>
</file>

<file path=xl/sharedStrings.xml><?xml version="1.0" encoding="utf-8"?>
<sst xmlns="http://schemas.openxmlformats.org/spreadsheetml/2006/main" count="145" uniqueCount="144">
  <si>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</si>
  <si>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</si>
  <si>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</si>
  <si>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</si>
  <si>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</si>
  <si>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</si>
  <si>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</si>
  <si>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</si>
  <si>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</si>
  <si>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</si>
  <si>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</si>
  <si>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</si>
  <si>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</si>
  <si>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</si>
  <si>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</si>
  <si>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</si>
  <si>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</si>
  <si>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</si>
  <si>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</si>
  <si>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</si>
  <si>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</si>
  <si>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</si>
  <si>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</si>
  <si>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</si>
  <si>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</si>
  <si>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</si>
  <si>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</si>
  <si>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</si>
  <si>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</si>
  <si>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</si>
  <si>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</si>
  <si>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</si>
  <si>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</si>
  <si>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</si>
  <si>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</si>
  <si>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</si>
  <si>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</si>
  <si>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</si>
  <si>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</si>
  <si>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</si>
  <si>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</si>
  <si>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</si>
  <si>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</si>
  <si>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</si>
  <si>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</si>
  <si>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</si>
  <si>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</si>
  <si>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</si>
  <si>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</si>
  <si>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</si>
  <si>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</si>
  <si>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</si>
  <si>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</si>
  <si>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</si>
  <si>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</si>
  <si>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</si>
  <si>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государственной регистрации актов гражданского состояния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</si>
  <si>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</si>
  <si>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</si>
  <si>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</si>
  <si>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оплату ремонтно-восстановительных работ жилых домов по ул. Северная, д. 1, 2, 3, 5; ул. Октябрьская, д. 6; ул. 60 лет Октября, д. 5, 6 села Аянка, пострадавших от паводков в июне 2014 года</t>
  </si>
  <si>
    <t>Иные межбюджетные трансферты на выравнивание обеспеченности муниципальных образований в Камчатском крае</t>
  </si>
  <si>
    <t>Иные межбюджетные трансферты на приобретение и установку котлов и сетевых насосов котельной "Центральная" с. Манилы Пенжинского района</t>
  </si>
  <si>
    <t>Иные межбюджетные трансферты на приобретение и установку котлов и сетевых насосов котельной "Центральная" с. Слаутное Пенжинского района</t>
  </si>
  <si>
    <t>Иные межбюджетные трансферты на оплату работ по актуализации схемы теплоснабжения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</si>
  <si>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разработке схемы водоснабжения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</si>
  <si>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разработке схемы водоотведения Петропавловск-Камчатского городского округа с электронной моделью (с подробным гидравлическим расчетом)</t>
  </si>
  <si>
    <t>Расходы, связанные с особым режимом безопасного функционирования закрытых административно-территориальных образований</t>
  </si>
  <si>
    <t>Реализация мероприятий государственной программы Российской Федерации "Доступная среда" на 2011 - 2015 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</si>
  <si>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</si>
  <si>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</si>
  <si>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Осуществление первичного воинского учета на территориях, где отсутствуют военные комиссариаты</t>
  </si>
  <si>
    <t>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</si>
  <si>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</si>
  <si>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</si>
  <si>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</si>
  <si>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</si>
  <si>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</si>
  <si>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</si>
  <si>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</si>
  <si>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</si>
  <si>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</si>
  <si>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</si>
  <si>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</si>
  <si>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</si>
  <si>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</si>
  <si>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</si>
  <si>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</si>
  <si>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</si>
  <si>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</si>
  <si>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</si>
  <si>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</si>
  <si>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</si>
  <si>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</si>
  <si>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</si>
  <si>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</si>
  <si>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</si>
  <si>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</si>
  <si>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</si>
  <si>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</si>
  <si>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</si>
  <si>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</si>
  <si>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</si>
  <si>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</si>
  <si>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</si>
  <si>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</si>
  <si>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</si>
  <si>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</si>
  <si>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</si>
  <si>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</si>
  <si>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</si>
  <si>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</si>
  <si>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</si>
  <si>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</si>
  <si>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</si>
  <si>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</si>
  <si>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</si>
  <si>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31.07.2015</t>
  </si>
  <si>
    <t>01.07.2015</t>
  </si>
  <si>
    <t>Остатки средств на 01.07.2015 года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</si>
  <si>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</si>
  <si>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</si>
  <si>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</si>
  <si>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</si>
  <si>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Субсидии бюджетам субъектов Российской Федерации на модернизацию региональных систем дошкольного образования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</si>
  <si>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</si>
  <si>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Иные межбюджетные трансферты в целях улучшения лекарственного обеспечения граждан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</si>
  <si>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</si>
  <si>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</si>
  <si>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</si>
  <si>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</t>
  </si>
  <si>
    <t>Разработка и реализация комплекса мер по оказанию поддержки детям, оказавшимся в трудной жизненной ситуации (расходы за счет Фонда поддержки детей, находящихся в трудной жизненной ситуации)</t>
  </si>
  <si>
    <t xml:space="preserve">Иные 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подпрограммы Подпрограмма "Искусство" государственной программы Российской Федерации "Развитие культуры и туризма" 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</si>
  <si>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</si>
  <si>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и муниципальных образований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</t>
  </si>
  <si>
    <t>Субсидии бюджетам субъектов Российской Федерации и муниципальных образований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"Экономическое и социальное развитие Дальнего Востока и Байкальского региона на период до 2018 года" государственной программы Российской Федерации "Социально-экономическое развитие Дальнего Востока и Байкальского региона" (объекты капитального строительства собственности муниципальных образований)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</si>
  <si>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</si>
  <si>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Российской Федерации "Экономическое развитие и инновационная экономика"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</si>
  <si>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(2014 - 2020 годы)" в рамках государственной программы Российской Федерации "Региональная политика и федеративные отношения"</t>
  </si>
  <si>
    <t>Иные межбюджетные трансферты на премирование регионов победителей фестиваля "Кавказские игры" в рамках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</si>
  <si>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</si>
  <si>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</si>
  <si>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в рамках подпрограммы "Дорожное хозяйство" государственной программы Российской Федерации "Развитие транспортной системы"</t>
  </si>
  <si>
    <t>Погашение бюджетного кредита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</si>
</sst>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_ ;[Red]\-#,##0\ "/>
  </numFmts>
  <fonts count="2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22" fillId="0" borderId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/>
    <xf numFmtId="0" fontId="23" fillId="0" borderId="0"/>
    <xf numFmtId="0" fontId="23" fillId="0" borderId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/>
    <xf numFmtId="0" fontId="24" fillId="0" borderId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3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3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3" xfId="0" applyFont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wrapText="1"/>
    </xf>
    <xf numFmtId="0" fontId="0" fillId="0" borderId="0" xfId="0"/>
    <xf numFmtId="3" fontId="2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3" fontId="3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2" fillId="0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164" fontId="17" fillId="0" borderId="3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left" wrapText="1"/>
    </xf>
    <xf numFmtId="164" fontId="0" fillId="0" borderId="0" xfId="0" applyNumberFormat="1"/>
    <xf numFmtId="166" fontId="25" fillId="0" borderId="6" xfId="0" applyNumberFormat="1" applyFont="1" applyBorder="1"/>
    <xf numFmtId="166" fontId="0" fillId="0" borderId="0" xfId="0" applyNumberFormat="1"/>
  </cellXfs>
  <cellStyles count="11">
    <cellStyle name="Обычный" xfId="0" builtinId="0"/>
    <cellStyle name="Обычный 2" xfId="2"/>
    <cellStyle name="Обычный 2 2" xfId="3"/>
    <cellStyle name="Обычный 2 2 2" xfId="7"/>
    <cellStyle name="Обычный 2 3" xfId="8"/>
    <cellStyle name="Обычный 3" xfId="4"/>
    <cellStyle name="Обычный 4" xfId="5"/>
    <cellStyle name="Обычный 4 2" xfId="9"/>
    <cellStyle name="Обычный 5" xfId="1"/>
    <cellStyle name="Обычный 6" xfId="6"/>
    <cellStyle name="Обычный 7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view="pageBreakPreview" zoomScaleNormal="100" zoomScaleSheetLayoutView="100" workbookViewId="0">
      <selection activeCell="D6" sqref="D6:D7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3.44140625" customWidth="1"/>
    <col min="7" max="7" width="12.5546875" customWidth="1"/>
    <col min="8" max="9" width="11.21875" customWidth="1"/>
    <col min="12" max="12" width="14.44140625" customWidth="1"/>
  </cols>
  <sheetData>
    <row r="1" spans="1:15" ht="15.6" x14ac:dyDescent="0.3">
      <c r="A1" s="45" t="s">
        <v>9</v>
      </c>
      <c r="B1" s="45"/>
      <c r="C1" s="45"/>
      <c r="D1" s="45"/>
      <c r="E1" s="28" t="s">
        <v>118</v>
      </c>
      <c r="F1" s="29" t="str">
        <f>TEXT(E1,"[$-FC19]ММ")</f>
        <v>07</v>
      </c>
      <c r="G1" s="29" t="str">
        <f>TEXT(E1,"[$-FC19]ДД.ММ.ГГГ \г")</f>
        <v>01.07.2015 г</v>
      </c>
      <c r="H1" s="29" t="str">
        <f>TEXT(E1,"[$-FC19]ГГГГ")</f>
        <v>2015</v>
      </c>
    </row>
    <row r="2" spans="1:15" ht="15.6" x14ac:dyDescent="0.3">
      <c r="A2" s="45" t="str">
        <f>CONCATENATE("доходов и расходов краевого бюджета за ",period," ",H1," года")</f>
        <v>доходов и расходов краевого бюджета за июль 2015 года</v>
      </c>
      <c r="B2" s="45"/>
      <c r="C2" s="45"/>
      <c r="D2" s="45"/>
      <c r="E2" s="28" t="s">
        <v>117</v>
      </c>
      <c r="F2" s="29" t="str">
        <f>TEXT(E2,"[$-FC19]ДД ММММ ГГГ \г")</f>
        <v>31 июля 2015 г</v>
      </c>
      <c r="G2" s="29" t="str">
        <f>TEXT(E2,"[$-FC19]ДД.ММ.ГГГ \г")</f>
        <v>31.07.2015 г</v>
      </c>
      <c r="H2" s="30"/>
    </row>
    <row r="3" spans="1:15" x14ac:dyDescent="0.3">
      <c r="A3" s="1"/>
      <c r="B3" s="2"/>
      <c r="C3" s="2"/>
      <c r="D3" s="3"/>
      <c r="E3" s="29">
        <f>EndData1+1</f>
        <v>42217</v>
      </c>
      <c r="F3" s="29" t="str">
        <f>TEXT(E3,"[$-FC19]ДД ММММ ГГГ \г")</f>
        <v>01 августа 2015 г</v>
      </c>
      <c r="G3" s="29" t="str">
        <f>TEXT(E3,"[$-FC19]ДД.ММ.ГГГ \г")</f>
        <v>01.08.2015 г</v>
      </c>
      <c r="H3" s="29"/>
    </row>
    <row r="4" spans="1:15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15" x14ac:dyDescent="0.3">
      <c r="A5" s="46" t="s">
        <v>119</v>
      </c>
      <c r="B5" s="47"/>
      <c r="C5" s="47"/>
      <c r="D5" s="39">
        <v>2799917</v>
      </c>
      <c r="E5" s="30"/>
      <c r="F5" s="29"/>
      <c r="G5" s="29"/>
      <c r="H5" s="29"/>
    </row>
    <row r="6" spans="1:15" x14ac:dyDescent="0.3">
      <c r="A6" s="47" t="s">
        <v>1</v>
      </c>
      <c r="B6" s="53"/>
      <c r="C6" s="53"/>
      <c r="D6" s="40">
        <f>D9-D7</f>
        <v>2078341.5772500001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июль</v>
      </c>
      <c r="F6" s="29"/>
      <c r="G6" s="29"/>
      <c r="H6" s="29"/>
    </row>
    <row r="7" spans="1:15" x14ac:dyDescent="0.3">
      <c r="A7" s="54" t="s">
        <v>10</v>
      </c>
      <c r="B7" s="53"/>
      <c r="C7" s="53"/>
      <c r="D7" s="40">
        <f>3261426+46087</f>
        <v>3307513</v>
      </c>
      <c r="E7" s="29"/>
      <c r="F7" s="40">
        <v>2964413</v>
      </c>
      <c r="G7" s="44">
        <v>3137349</v>
      </c>
      <c r="H7" s="44">
        <v>5804456</v>
      </c>
      <c r="I7" s="40">
        <f>2864804+64166</f>
        <v>2928970</v>
      </c>
      <c r="J7" s="44">
        <v>2821026</v>
      </c>
      <c r="K7" s="44">
        <v>3101325</v>
      </c>
      <c r="L7" s="60">
        <f>SUM(D7:K7)</f>
        <v>24065052</v>
      </c>
      <c r="N7" s="61">
        <v>24065052</v>
      </c>
      <c r="O7" s="62">
        <f>N7-L7</f>
        <v>0</v>
      </c>
    </row>
    <row r="8" spans="1:15" x14ac:dyDescent="0.3">
      <c r="A8" s="54" t="s">
        <v>11</v>
      </c>
      <c r="B8" s="53"/>
      <c r="C8" s="53"/>
      <c r="D8" s="40">
        <v>663819</v>
      </c>
    </row>
    <row r="9" spans="1:15" x14ac:dyDescent="0.3">
      <c r="A9" s="55" t="s">
        <v>12</v>
      </c>
      <c r="B9" s="56"/>
      <c r="C9" s="56"/>
      <c r="D9" s="42">
        <f>D11-D5+D10</f>
        <v>5385854.5772500001</v>
      </c>
    </row>
    <row r="10" spans="1:15" x14ac:dyDescent="0.3">
      <c r="A10" s="55" t="s">
        <v>13</v>
      </c>
      <c r="B10" s="56"/>
      <c r="C10" s="56"/>
      <c r="D10" s="42">
        <f>B82+'Муниципальные районы'!P47</f>
        <v>4993483.5772500001</v>
      </c>
    </row>
    <row r="11" spans="1:15" x14ac:dyDescent="0.3">
      <c r="A11" s="46" t="str">
        <f>CONCATENATE("Остатки средств на ",G3,"ода")</f>
        <v>Остатки средств на 01.08.2015 года</v>
      </c>
      <c r="B11" s="47"/>
      <c r="C11" s="47"/>
      <c r="D11" s="42">
        <v>3192288</v>
      </c>
    </row>
    <row r="12" spans="1:15" x14ac:dyDescent="0.3">
      <c r="A12" s="57" t="s">
        <v>14</v>
      </c>
      <c r="B12" s="58"/>
      <c r="C12" s="58"/>
      <c r="D12" s="7"/>
    </row>
    <row r="13" spans="1:15" x14ac:dyDescent="0.3">
      <c r="A13" s="57" t="s">
        <v>15</v>
      </c>
      <c r="B13" s="58"/>
      <c r="C13" s="58"/>
      <c r="D13" s="42">
        <f>SUM(D14:D36)</f>
        <v>1535974</v>
      </c>
    </row>
    <row r="14" spans="1:15" s="41" customFormat="1" ht="40.200000000000003" customHeight="1" x14ac:dyDescent="0.3">
      <c r="A14" s="59" t="s">
        <v>121</v>
      </c>
      <c r="B14" s="47"/>
      <c r="C14" s="47"/>
      <c r="D14" s="44">
        <v>185</v>
      </c>
      <c r="E14" s="43"/>
      <c r="F14" s="43"/>
      <c r="G14" s="43"/>
      <c r="H14" s="43"/>
    </row>
    <row r="15" spans="1:15" s="43" customFormat="1" ht="40.200000000000003" customHeight="1" x14ac:dyDescent="0.3">
      <c r="A15" s="59" t="s">
        <v>122</v>
      </c>
      <c r="B15" s="47"/>
      <c r="C15" s="47"/>
      <c r="D15" s="44">
        <v>57</v>
      </c>
    </row>
    <row r="16" spans="1:15" s="43" customFormat="1" ht="69" customHeight="1" x14ac:dyDescent="0.3">
      <c r="A16" s="59" t="s">
        <v>120</v>
      </c>
      <c r="B16" s="47"/>
      <c r="C16" s="47"/>
      <c r="D16" s="44">
        <v>2335</v>
      </c>
    </row>
    <row r="17" spans="1:4" s="43" customFormat="1" ht="69.599999999999994" customHeight="1" x14ac:dyDescent="0.3">
      <c r="A17" s="59" t="s">
        <v>123</v>
      </c>
      <c r="B17" s="47"/>
      <c r="C17" s="47"/>
      <c r="D17" s="44">
        <v>601601</v>
      </c>
    </row>
    <row r="18" spans="1:4" s="43" customFormat="1" x14ac:dyDescent="0.3">
      <c r="A18" s="59" t="s">
        <v>124</v>
      </c>
      <c r="B18" s="47"/>
      <c r="C18" s="47"/>
      <c r="D18" s="44">
        <v>115538</v>
      </c>
    </row>
    <row r="19" spans="1:4" s="43" customFormat="1" ht="84.6" customHeight="1" x14ac:dyDescent="0.3">
      <c r="A19" s="59" t="s">
        <v>141</v>
      </c>
      <c r="B19" s="47"/>
      <c r="C19" s="47"/>
      <c r="D19" s="44">
        <v>3595</v>
      </c>
    </row>
    <row r="20" spans="1:4" s="43" customFormat="1" ht="40.200000000000003" customHeight="1" x14ac:dyDescent="0.3">
      <c r="A20" s="59" t="s">
        <v>125</v>
      </c>
      <c r="B20" s="47"/>
      <c r="C20" s="47"/>
      <c r="D20" s="44">
        <v>50599</v>
      </c>
    </row>
    <row r="21" spans="1:4" s="43" customFormat="1" ht="43.8" customHeight="1" x14ac:dyDescent="0.3">
      <c r="A21" s="59" t="s">
        <v>126</v>
      </c>
      <c r="B21" s="47"/>
      <c r="C21" s="47"/>
      <c r="D21" s="44">
        <v>9591</v>
      </c>
    </row>
    <row r="22" spans="1:4" s="43" customFormat="1" ht="84" customHeight="1" x14ac:dyDescent="0.3">
      <c r="A22" s="59" t="s">
        <v>127</v>
      </c>
      <c r="B22" s="47"/>
      <c r="C22" s="47"/>
      <c r="D22" s="44">
        <v>1144</v>
      </c>
    </row>
    <row r="23" spans="1:4" s="43" customFormat="1" ht="84.6" customHeight="1" x14ac:dyDescent="0.3">
      <c r="A23" s="59" t="s">
        <v>128</v>
      </c>
      <c r="B23" s="47"/>
      <c r="C23" s="47"/>
      <c r="D23" s="44">
        <v>3666</v>
      </c>
    </row>
    <row r="24" spans="1:4" s="43" customFormat="1" ht="31.8" customHeight="1" x14ac:dyDescent="0.3">
      <c r="A24" s="59" t="s">
        <v>129</v>
      </c>
      <c r="B24" s="47"/>
      <c r="C24" s="47"/>
      <c r="D24" s="44">
        <v>43</v>
      </c>
    </row>
    <row r="25" spans="1:4" s="43" customFormat="1" ht="70.2" customHeight="1" x14ac:dyDescent="0.3">
      <c r="A25" s="59" t="s">
        <v>130</v>
      </c>
      <c r="B25" s="47"/>
      <c r="C25" s="47"/>
      <c r="D25" s="44">
        <v>301</v>
      </c>
    </row>
    <row r="26" spans="1:4" s="43" customFormat="1" ht="33.6" customHeight="1" x14ac:dyDescent="0.3">
      <c r="A26" s="59" t="s">
        <v>131</v>
      </c>
      <c r="B26" s="47"/>
      <c r="C26" s="47"/>
      <c r="D26" s="44">
        <v>806</v>
      </c>
    </row>
    <row r="27" spans="1:4" s="43" customFormat="1" ht="40.200000000000003" customHeight="1" x14ac:dyDescent="0.3">
      <c r="A27" s="59" t="s">
        <v>132</v>
      </c>
      <c r="B27" s="47"/>
      <c r="C27" s="47"/>
      <c r="D27" s="44">
        <v>7200</v>
      </c>
    </row>
    <row r="28" spans="1:4" s="43" customFormat="1" ht="31.2" customHeight="1" x14ac:dyDescent="0.3">
      <c r="A28" s="59" t="s">
        <v>133</v>
      </c>
      <c r="B28" s="47"/>
      <c r="C28" s="47"/>
      <c r="D28" s="44">
        <v>7732</v>
      </c>
    </row>
    <row r="29" spans="1:4" s="43" customFormat="1" ht="45.6" customHeight="1" x14ac:dyDescent="0.3">
      <c r="A29" s="59" t="s">
        <v>134</v>
      </c>
      <c r="B29" s="47"/>
      <c r="C29" s="47"/>
      <c r="D29" s="44">
        <v>435</v>
      </c>
    </row>
    <row r="30" spans="1:4" s="43" customFormat="1" ht="58.8" customHeight="1" x14ac:dyDescent="0.3">
      <c r="A30" s="59" t="s">
        <v>140</v>
      </c>
      <c r="B30" s="47"/>
      <c r="C30" s="47"/>
      <c r="D30" s="44">
        <v>14016</v>
      </c>
    </row>
    <row r="31" spans="1:4" s="43" customFormat="1" ht="83.4" customHeight="1" x14ac:dyDescent="0.3">
      <c r="A31" s="59" t="s">
        <v>135</v>
      </c>
      <c r="B31" s="47"/>
      <c r="C31" s="47"/>
      <c r="D31" s="44">
        <v>555961</v>
      </c>
    </row>
    <row r="32" spans="1:4" s="43" customFormat="1" ht="31.2" customHeight="1" x14ac:dyDescent="0.3">
      <c r="A32" s="59" t="s">
        <v>136</v>
      </c>
      <c r="B32" s="47"/>
      <c r="C32" s="47"/>
      <c r="D32" s="44">
        <v>54474</v>
      </c>
    </row>
    <row r="33" spans="1:4" s="43" customFormat="1" ht="44.4" customHeight="1" x14ac:dyDescent="0.3">
      <c r="A33" s="59" t="s">
        <v>142</v>
      </c>
      <c r="B33" s="47"/>
      <c r="C33" s="47"/>
      <c r="D33" s="44">
        <v>100626</v>
      </c>
    </row>
    <row r="34" spans="1:4" s="43" customFormat="1" ht="54.6" customHeight="1" x14ac:dyDescent="0.3">
      <c r="A34" s="59" t="s">
        <v>137</v>
      </c>
      <c r="B34" s="47"/>
      <c r="C34" s="47"/>
      <c r="D34" s="44">
        <v>4883</v>
      </c>
    </row>
    <row r="35" spans="1:4" s="43" customFormat="1" ht="55.8" customHeight="1" x14ac:dyDescent="0.3">
      <c r="A35" s="59" t="s">
        <v>138</v>
      </c>
      <c r="B35" s="47"/>
      <c r="C35" s="47"/>
      <c r="D35" s="44">
        <v>429</v>
      </c>
    </row>
    <row r="36" spans="1:4" s="43" customFormat="1" ht="40.200000000000003" customHeight="1" x14ac:dyDescent="0.3">
      <c r="A36" s="59" t="s">
        <v>139</v>
      </c>
      <c r="B36" s="47"/>
      <c r="C36" s="47"/>
      <c r="D36" s="44">
        <v>757</v>
      </c>
    </row>
    <row r="37" spans="1:4" x14ac:dyDescent="0.3">
      <c r="A37" s="21"/>
      <c r="B37" s="22"/>
      <c r="C37" s="22"/>
      <c r="D37" s="20"/>
    </row>
    <row r="38" spans="1:4" x14ac:dyDescent="0.3">
      <c r="A38" s="23" t="s">
        <v>16</v>
      </c>
      <c r="B38" s="8"/>
      <c r="C38" s="8"/>
      <c r="D38" s="9"/>
    </row>
    <row r="39" spans="1:4" x14ac:dyDescent="0.3">
      <c r="A39" s="48" t="s">
        <v>17</v>
      </c>
      <c r="B39" s="50" t="s">
        <v>2</v>
      </c>
      <c r="C39" s="51" t="s">
        <v>3</v>
      </c>
      <c r="D39" s="52"/>
    </row>
    <row r="40" spans="1:4" ht="90" customHeight="1" x14ac:dyDescent="0.3">
      <c r="A40" s="49"/>
      <c r="B40" s="50"/>
      <c r="C40" s="24" t="s">
        <v>4</v>
      </c>
      <c r="D40" s="24" t="s">
        <v>5</v>
      </c>
    </row>
    <row r="41" spans="1:4" x14ac:dyDescent="0.3">
      <c r="A41" s="10" t="s">
        <v>77</v>
      </c>
      <c r="B41" s="25">
        <v>18324.893550000001</v>
      </c>
      <c r="C41" s="25">
        <v>11529.867459999999</v>
      </c>
      <c r="D41" s="25">
        <v>2418.4079200000001</v>
      </c>
    </row>
    <row r="42" spans="1:4" x14ac:dyDescent="0.3">
      <c r="A42" s="10" t="s">
        <v>78</v>
      </c>
      <c r="B42" s="25">
        <v>5773.0157099999997</v>
      </c>
      <c r="C42" s="25">
        <v>3911.9320400000001</v>
      </c>
      <c r="D42" s="25">
        <v>1126.5231699999999</v>
      </c>
    </row>
    <row r="43" spans="1:4" x14ac:dyDescent="0.3">
      <c r="A43" s="10" t="s">
        <v>79</v>
      </c>
      <c r="B43" s="25">
        <v>4569.27196</v>
      </c>
      <c r="C43" s="25">
        <v>4130.66842</v>
      </c>
      <c r="D43" s="25">
        <v>438.60354000000001</v>
      </c>
    </row>
    <row r="44" spans="1:4" x14ac:dyDescent="0.3">
      <c r="A44" s="10" t="s">
        <v>80</v>
      </c>
      <c r="B44" s="25">
        <v>63229.535730000003</v>
      </c>
      <c r="C44" s="25">
        <v>16337.724819999999</v>
      </c>
      <c r="D44" s="25">
        <v>3354.8317499999998</v>
      </c>
    </row>
    <row r="45" spans="1:4" ht="27.6" x14ac:dyDescent="0.3">
      <c r="A45" s="10" t="s">
        <v>81</v>
      </c>
      <c r="B45" s="25">
        <v>103557.17075</v>
      </c>
      <c r="C45" s="25">
        <v>4698.1270000000004</v>
      </c>
      <c r="D45" s="25">
        <v>1159.268</v>
      </c>
    </row>
    <row r="46" spans="1:4" x14ac:dyDescent="0.3">
      <c r="A46" s="10" t="s">
        <v>82</v>
      </c>
      <c r="B46" s="25">
        <v>12738.1435</v>
      </c>
      <c r="C46" s="25">
        <v>2219.7225699999999</v>
      </c>
      <c r="D46" s="25">
        <v>467.06310000000002</v>
      </c>
    </row>
    <row r="47" spans="1:4" x14ac:dyDescent="0.3">
      <c r="A47" s="10" t="s">
        <v>83</v>
      </c>
      <c r="B47" s="25">
        <v>1843.4386199999999</v>
      </c>
      <c r="C47" s="25">
        <v>1503.59194</v>
      </c>
      <c r="D47" s="25">
        <v>300</v>
      </c>
    </row>
    <row r="48" spans="1:4" ht="27.6" x14ac:dyDescent="0.3">
      <c r="A48" s="10" t="s">
        <v>84</v>
      </c>
      <c r="B48" s="25">
        <v>473809.7341</v>
      </c>
      <c r="C48" s="25">
        <v>4241.3432899999998</v>
      </c>
      <c r="D48" s="25">
        <v>49.354759999999999</v>
      </c>
    </row>
    <row r="49" spans="1:4" x14ac:dyDescent="0.3">
      <c r="A49" s="10" t="s">
        <v>85</v>
      </c>
      <c r="B49" s="25">
        <v>16310.462009999999</v>
      </c>
      <c r="C49" s="25">
        <v>6112.7178000000004</v>
      </c>
      <c r="D49" s="25">
        <v>1313.9013</v>
      </c>
    </row>
    <row r="50" spans="1:4" x14ac:dyDescent="0.3">
      <c r="A50" s="10" t="s">
        <v>86</v>
      </c>
      <c r="B50" s="25">
        <v>172429.48313000001</v>
      </c>
      <c r="C50" s="25">
        <v>5177.0335999999998</v>
      </c>
      <c r="D50" s="25">
        <v>1064.47739</v>
      </c>
    </row>
    <row r="51" spans="1:4" x14ac:dyDescent="0.3">
      <c r="A51" s="10" t="s">
        <v>87</v>
      </c>
      <c r="B51" s="25">
        <v>237325.21170000001</v>
      </c>
      <c r="C51" s="25">
        <v>13087.304539999999</v>
      </c>
      <c r="D51" s="25">
        <v>4893.3058199999996</v>
      </c>
    </row>
    <row r="52" spans="1:4" x14ac:dyDescent="0.3">
      <c r="A52" s="10" t="s">
        <v>88</v>
      </c>
      <c r="B52" s="25">
        <v>729392.41503000003</v>
      </c>
      <c r="C52" s="25">
        <v>19893.82675</v>
      </c>
      <c r="D52" s="25">
        <v>5853.42839</v>
      </c>
    </row>
    <row r="53" spans="1:4" x14ac:dyDescent="0.3">
      <c r="A53" s="10" t="s">
        <v>89</v>
      </c>
      <c r="B53" s="25">
        <v>588790.68200000003</v>
      </c>
      <c r="C53" s="25">
        <v>29695.012910000001</v>
      </c>
      <c r="D53" s="25">
        <v>8896.5581899999997</v>
      </c>
    </row>
    <row r="54" spans="1:4" x14ac:dyDescent="0.3">
      <c r="A54" s="10" t="s">
        <v>90</v>
      </c>
      <c r="B54" s="25">
        <v>55738.080499999996</v>
      </c>
      <c r="C54" s="25">
        <v>1410.91039</v>
      </c>
      <c r="D54" s="25">
        <v>942.60812999999996</v>
      </c>
    </row>
    <row r="55" spans="1:4" ht="27.6" x14ac:dyDescent="0.3">
      <c r="A55" s="10" t="s">
        <v>91</v>
      </c>
      <c r="B55" s="25">
        <v>90586.180710000001</v>
      </c>
      <c r="C55" s="25">
        <v>50739.291599999997</v>
      </c>
      <c r="D55" s="25">
        <v>14241.042380000001</v>
      </c>
    </row>
    <row r="56" spans="1:4" x14ac:dyDescent="0.3">
      <c r="A56" s="10" t="s">
        <v>92</v>
      </c>
      <c r="B56" s="25">
        <v>28481.72853</v>
      </c>
      <c r="C56" s="25">
        <v>1136.1177600000001</v>
      </c>
      <c r="D56" s="25">
        <v>250.07042000000001</v>
      </c>
    </row>
    <row r="57" spans="1:4" x14ac:dyDescent="0.3">
      <c r="A57" s="10" t="s">
        <v>93</v>
      </c>
      <c r="B57" s="25">
        <v>7598.75684</v>
      </c>
      <c r="C57" s="25">
        <v>3307.4889600000001</v>
      </c>
      <c r="D57" s="25">
        <v>750.6671</v>
      </c>
    </row>
    <row r="58" spans="1:4" x14ac:dyDescent="0.3">
      <c r="A58" s="10" t="s">
        <v>94</v>
      </c>
      <c r="B58" s="25">
        <v>3853.43111</v>
      </c>
      <c r="C58" s="25">
        <v>2543.2113800000002</v>
      </c>
      <c r="D58" s="25">
        <v>619.30033000000003</v>
      </c>
    </row>
    <row r="59" spans="1:4" x14ac:dyDescent="0.3">
      <c r="A59" s="10" t="s">
        <v>95</v>
      </c>
      <c r="B59" s="25">
        <v>3401.0959600000001</v>
      </c>
      <c r="C59" s="25">
        <v>2060.55161</v>
      </c>
      <c r="D59" s="25">
        <v>553.62346000000002</v>
      </c>
    </row>
    <row r="60" spans="1:4" ht="27.6" x14ac:dyDescent="0.3">
      <c r="A60" s="10" t="s">
        <v>96</v>
      </c>
      <c r="B60" s="25">
        <v>43976.493470000001</v>
      </c>
      <c r="C60" s="25">
        <v>17482.220939999999</v>
      </c>
      <c r="D60" s="25">
        <v>4927.4926400000004</v>
      </c>
    </row>
    <row r="61" spans="1:4" x14ac:dyDescent="0.3">
      <c r="A61" s="10" t="s">
        <v>97</v>
      </c>
      <c r="B61" s="25">
        <v>15077.248079999999</v>
      </c>
      <c r="C61" s="25">
        <v>1308.7634700000001</v>
      </c>
      <c r="D61" s="25">
        <v>336.93200000000002</v>
      </c>
    </row>
    <row r="62" spans="1:4" x14ac:dyDescent="0.3">
      <c r="A62" s="10" t="s">
        <v>98</v>
      </c>
      <c r="B62" s="25">
        <v>375470.24813000002</v>
      </c>
      <c r="C62" s="25">
        <v>6537.9956300000003</v>
      </c>
      <c r="D62" s="25">
        <v>1416.51331</v>
      </c>
    </row>
    <row r="63" spans="1:4" x14ac:dyDescent="0.3">
      <c r="A63" s="10" t="s">
        <v>99</v>
      </c>
      <c r="B63" s="25">
        <v>18811.379700000001</v>
      </c>
      <c r="C63" s="25">
        <v>12713.153910000001</v>
      </c>
      <c r="D63" s="25">
        <v>3403.7773000000002</v>
      </c>
    </row>
    <row r="64" spans="1:4" x14ac:dyDescent="0.3">
      <c r="A64" s="10" t="s">
        <v>100</v>
      </c>
      <c r="B64" s="25">
        <v>2818.2858099999999</v>
      </c>
      <c r="C64" s="25">
        <v>2133.1516000000001</v>
      </c>
      <c r="D64" s="25">
        <v>494.57733000000002</v>
      </c>
    </row>
    <row r="65" spans="1:4" x14ac:dyDescent="0.3">
      <c r="A65" s="10" t="s">
        <v>101</v>
      </c>
      <c r="B65" s="25">
        <v>2532.6499699999999</v>
      </c>
      <c r="C65" s="25">
        <v>1494.4849999999999</v>
      </c>
      <c r="D65" s="25">
        <v>690.41899999999998</v>
      </c>
    </row>
    <row r="66" spans="1:4" x14ac:dyDescent="0.3">
      <c r="A66" s="10" t="s">
        <v>102</v>
      </c>
      <c r="B66" s="25">
        <v>2079.3694799999998</v>
      </c>
      <c r="C66" s="25">
        <v>1435.88941</v>
      </c>
      <c r="D66" s="25">
        <v>322.10068999999999</v>
      </c>
    </row>
    <row r="67" spans="1:4" x14ac:dyDescent="0.3">
      <c r="A67" s="10" t="s">
        <v>103</v>
      </c>
      <c r="B67" s="25">
        <v>2699.49694</v>
      </c>
      <c r="C67" s="25">
        <v>2047.8548900000001</v>
      </c>
      <c r="D67" s="25">
        <v>40.95608</v>
      </c>
    </row>
    <row r="68" spans="1:4" x14ac:dyDescent="0.3">
      <c r="A68" s="10" t="s">
        <v>104</v>
      </c>
      <c r="B68" s="25">
        <v>1764.2440300000001</v>
      </c>
      <c r="C68" s="25">
        <v>1201.7900500000001</v>
      </c>
      <c r="D68" s="25">
        <v>207.55699999999999</v>
      </c>
    </row>
    <row r="69" spans="1:4" x14ac:dyDescent="0.3">
      <c r="A69" s="10" t="s">
        <v>105</v>
      </c>
      <c r="B69" s="25">
        <v>1163.96792</v>
      </c>
      <c r="C69" s="25">
        <v>870.18340999999998</v>
      </c>
      <c r="D69" s="25">
        <v>170.48826</v>
      </c>
    </row>
    <row r="70" spans="1:4" x14ac:dyDescent="0.3">
      <c r="A70" s="10" t="s">
        <v>106</v>
      </c>
      <c r="B70" s="25">
        <v>3680.9409599999999</v>
      </c>
      <c r="C70" s="25">
        <v>2039.33455</v>
      </c>
      <c r="D70" s="25">
        <v>721.00454999999999</v>
      </c>
    </row>
    <row r="71" spans="1:4" ht="27.6" x14ac:dyDescent="0.3">
      <c r="A71" s="10" t="s">
        <v>107</v>
      </c>
      <c r="B71" s="25">
        <v>403999.95484999998</v>
      </c>
      <c r="C71" s="25">
        <v>21215.892159999999</v>
      </c>
      <c r="D71" s="25">
        <v>6082.3289299999997</v>
      </c>
    </row>
    <row r="72" spans="1:4" ht="27.6" x14ac:dyDescent="0.3">
      <c r="A72" s="10" t="s">
        <v>108</v>
      </c>
      <c r="B72" s="25">
        <v>240.0915</v>
      </c>
      <c r="C72" s="25">
        <v>176.60830999999999</v>
      </c>
      <c r="D72" s="25">
        <v>53.335709999999999</v>
      </c>
    </row>
    <row r="73" spans="1:4" x14ac:dyDescent="0.3">
      <c r="A73" s="10" t="s">
        <v>109</v>
      </c>
      <c r="B73" s="25">
        <v>1746.2640799999999</v>
      </c>
      <c r="C73" s="25">
        <v>1102.7349999999999</v>
      </c>
      <c r="D73" s="25">
        <v>235.72767999999999</v>
      </c>
    </row>
    <row r="74" spans="1:4" x14ac:dyDescent="0.3">
      <c r="A74" s="10" t="s">
        <v>110</v>
      </c>
      <c r="B74" s="25">
        <v>1806.6636900000001</v>
      </c>
      <c r="C74" s="25">
        <v>1009.18556</v>
      </c>
      <c r="D74" s="25">
        <v>352.91663</v>
      </c>
    </row>
    <row r="75" spans="1:4" x14ac:dyDescent="0.3">
      <c r="A75" s="10" t="s">
        <v>111</v>
      </c>
      <c r="B75" s="25">
        <v>108576.21056000001</v>
      </c>
      <c r="C75" s="25">
        <v>4925.12943</v>
      </c>
      <c r="D75" s="25">
        <v>1169.6015600000001</v>
      </c>
    </row>
    <row r="76" spans="1:4" x14ac:dyDescent="0.3">
      <c r="A76" s="10" t="s">
        <v>112</v>
      </c>
      <c r="B76" s="25">
        <v>44934.44629</v>
      </c>
      <c r="C76" s="25">
        <v>16011.83481</v>
      </c>
      <c r="D76" s="25">
        <v>4320.6126999999997</v>
      </c>
    </row>
    <row r="77" spans="1:4" x14ac:dyDescent="0.3">
      <c r="A77" s="10" t="s">
        <v>113</v>
      </c>
      <c r="B77" s="25">
        <v>5915.8811299999998</v>
      </c>
      <c r="C77" s="25">
        <v>891.24614999999994</v>
      </c>
      <c r="D77" s="25">
        <v>386.02224000000001</v>
      </c>
    </row>
    <row r="78" spans="1:4" x14ac:dyDescent="0.3">
      <c r="A78" s="10" t="s">
        <v>114</v>
      </c>
      <c r="B78" s="25">
        <v>6138.4258</v>
      </c>
      <c r="C78" s="25">
        <v>1018.01457</v>
      </c>
      <c r="D78" s="25">
        <v>229.96239</v>
      </c>
    </row>
    <row r="79" spans="1:4" x14ac:dyDescent="0.3">
      <c r="A79" s="10" t="s">
        <v>115</v>
      </c>
      <c r="B79" s="25">
        <v>2205.3640599999999</v>
      </c>
      <c r="C79" s="25">
        <v>1437.0991300000001</v>
      </c>
      <c r="D79" s="25">
        <v>317.44508000000002</v>
      </c>
    </row>
    <row r="80" spans="1:4" ht="27.6" x14ac:dyDescent="0.3">
      <c r="A80" s="10" t="s">
        <v>116</v>
      </c>
      <c r="B80" s="25">
        <v>2064.7538199999999</v>
      </c>
      <c r="C80" s="25">
        <v>527.15389000000005</v>
      </c>
      <c r="D80" s="25">
        <v>159.81092000000001</v>
      </c>
    </row>
    <row r="81" spans="1:4" s="43" customFormat="1" x14ac:dyDescent="0.3">
      <c r="A81" s="10" t="s">
        <v>143</v>
      </c>
      <c r="B81" s="25">
        <v>22616</v>
      </c>
      <c r="C81" s="25"/>
      <c r="D81" s="25"/>
    </row>
    <row r="82" spans="1:4" x14ac:dyDescent="0.3">
      <c r="A82" s="26" t="s">
        <v>2</v>
      </c>
      <c r="B82" s="27">
        <f>SUM(B41:B81)</f>
        <v>3688071.1117100003</v>
      </c>
      <c r="C82" s="27">
        <v>281316.16671000002</v>
      </c>
      <c r="D82" s="27">
        <v>74732.617150000005</v>
      </c>
    </row>
  </sheetData>
  <mergeCells count="37">
    <mergeCell ref="A36:C36"/>
    <mergeCell ref="A26:C26"/>
    <mergeCell ref="A27:C27"/>
    <mergeCell ref="A28:C28"/>
    <mergeCell ref="A29:C29"/>
    <mergeCell ref="A31:C31"/>
    <mergeCell ref="A30:C30"/>
    <mergeCell ref="A32:C32"/>
    <mergeCell ref="A33:C33"/>
    <mergeCell ref="A34:C34"/>
    <mergeCell ref="A16:C16"/>
    <mergeCell ref="A17:C17"/>
    <mergeCell ref="A18:C18"/>
    <mergeCell ref="A20:C20"/>
    <mergeCell ref="A35:C35"/>
    <mergeCell ref="A19:C19"/>
    <mergeCell ref="A21:C21"/>
    <mergeCell ref="A22:C22"/>
    <mergeCell ref="A23:C23"/>
    <mergeCell ref="A24:C24"/>
    <mergeCell ref="A25:C25"/>
    <mergeCell ref="A1:D1"/>
    <mergeCell ref="A2:D2"/>
    <mergeCell ref="A11:C11"/>
    <mergeCell ref="A39:A40"/>
    <mergeCell ref="B39:B40"/>
    <mergeCell ref="C39:D39"/>
    <mergeCell ref="A6:C6"/>
    <mergeCell ref="A7:C7"/>
    <mergeCell ref="A8:C8"/>
    <mergeCell ref="A9:C9"/>
    <mergeCell ref="A10:C10"/>
    <mergeCell ref="A12:C12"/>
    <mergeCell ref="A13:C13"/>
    <mergeCell ref="A5:C5"/>
    <mergeCell ref="A14:C14"/>
    <mergeCell ref="A15:C15"/>
  </mergeCells>
  <pageMargins left="0.70866141732283472" right="0.17" top="0.23" bottom="0.36" header="0.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topLeftCell="A43" zoomScaleNormal="100" zoomScaleSheetLayoutView="100" workbookViewId="0">
      <selection activeCell="A4" sqref="A4:XFD46"/>
    </sheetView>
  </sheetViews>
  <sheetFormatPr defaultRowHeight="14.4" x14ac:dyDescent="0.3"/>
  <cols>
    <col min="1" max="1" width="38.5546875" customWidth="1"/>
    <col min="2" max="2" width="13.109375" customWidth="1"/>
    <col min="3" max="3" width="10.5546875" customWidth="1"/>
    <col min="4" max="4" width="11.44140625" customWidth="1"/>
    <col min="5" max="6" width="13.109375" customWidth="1"/>
    <col min="7" max="8" width="13.33203125" customWidth="1"/>
    <col min="9" max="9" width="10.88671875" customWidth="1"/>
    <col min="10" max="10" width="11.441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9.5546875" customWidth="1"/>
  </cols>
  <sheetData>
    <row r="1" spans="1:20" s="15" customFormat="1" ht="15.6" x14ac:dyDescent="0.3">
      <c r="A1" s="18"/>
      <c r="C1" s="16" t="s">
        <v>8</v>
      </c>
    </row>
    <row r="2" spans="1:20" x14ac:dyDescent="0.3">
      <c r="A2" s="19" t="str">
        <f>TEXT(EndData2,"[$-FC19]ДД.ММ.ГГГ")</f>
        <v>00.01.1900</v>
      </c>
      <c r="C2" s="11"/>
      <c r="P2" s="13" t="s">
        <v>7</v>
      </c>
    </row>
    <row r="3" spans="1:20" s="14" customFormat="1" ht="52.8" x14ac:dyDescent="0.25">
      <c r="A3" s="17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2" t="s">
        <v>6</v>
      </c>
    </row>
    <row r="4" spans="1:20" ht="27.6" x14ac:dyDescent="0.3">
      <c r="A4" s="34" t="s">
        <v>33</v>
      </c>
      <c r="B4" s="37"/>
      <c r="C4" s="37"/>
      <c r="D4" s="37"/>
      <c r="E4" s="37"/>
      <c r="F4" s="37"/>
      <c r="G4" s="37"/>
      <c r="H4" s="37"/>
      <c r="I4" s="37"/>
      <c r="J4" s="37">
        <v>1341.7130999999999</v>
      </c>
      <c r="K4" s="37">
        <v>189.84</v>
      </c>
      <c r="L4" s="37"/>
      <c r="M4" s="37"/>
      <c r="N4" s="37"/>
      <c r="O4" s="37"/>
      <c r="P4" s="38">
        <v>1531.5531000000001</v>
      </c>
      <c r="Q4" s="33"/>
      <c r="R4" s="33"/>
      <c r="S4" s="33"/>
      <c r="T4" s="33"/>
    </row>
    <row r="5" spans="1:20" ht="41.4" x14ac:dyDescent="0.3">
      <c r="A5" s="34" t="s">
        <v>34</v>
      </c>
      <c r="B5" s="37"/>
      <c r="C5" s="37">
        <v>12804.7094</v>
      </c>
      <c r="D5" s="37">
        <v>19227.25</v>
      </c>
      <c r="E5" s="37">
        <v>7856.25</v>
      </c>
      <c r="F5" s="37">
        <v>8096.5933999999997</v>
      </c>
      <c r="G5" s="37">
        <v>22292.25</v>
      </c>
      <c r="H5" s="37">
        <v>6190.2728999999999</v>
      </c>
      <c r="I5" s="37">
        <v>5040.2331000000004</v>
      </c>
      <c r="J5" s="37">
        <v>313.79109999999997</v>
      </c>
      <c r="K5" s="37">
        <v>4621.5672000000004</v>
      </c>
      <c r="L5" s="37">
        <v>25000</v>
      </c>
      <c r="M5" s="37">
        <v>9231</v>
      </c>
      <c r="N5" s="37">
        <v>10958.116599999999</v>
      </c>
      <c r="O5" s="37">
        <v>14070.475</v>
      </c>
      <c r="P5" s="38">
        <v>145702.50870000001</v>
      </c>
      <c r="Q5" s="33"/>
      <c r="R5" s="33"/>
      <c r="S5" s="33"/>
      <c r="T5" s="33"/>
    </row>
    <row r="6" spans="1:20" ht="41.4" x14ac:dyDescent="0.3">
      <c r="A6" s="34" t="s">
        <v>35</v>
      </c>
      <c r="B6" s="37">
        <v>28071.63</v>
      </c>
      <c r="C6" s="37">
        <v>26100</v>
      </c>
      <c r="D6" s="37">
        <v>75</v>
      </c>
      <c r="E6" s="37"/>
      <c r="F6" s="37"/>
      <c r="G6" s="37">
        <v>100</v>
      </c>
      <c r="H6" s="37"/>
      <c r="I6" s="37"/>
      <c r="J6" s="37">
        <v>166.6</v>
      </c>
      <c r="K6" s="37"/>
      <c r="L6" s="37"/>
      <c r="M6" s="37">
        <v>41.808399999999999</v>
      </c>
      <c r="N6" s="37">
        <v>58.559899999999999</v>
      </c>
      <c r="O6" s="37">
        <v>426.8</v>
      </c>
      <c r="P6" s="38">
        <v>55040.398300000001</v>
      </c>
      <c r="Q6" s="33"/>
      <c r="R6" s="33"/>
      <c r="S6" s="33"/>
      <c r="T6" s="33"/>
    </row>
    <row r="7" spans="1:20" ht="69" x14ac:dyDescent="0.3">
      <c r="A7" s="34" t="s">
        <v>36</v>
      </c>
      <c r="B7" s="37">
        <v>55171.113109999998</v>
      </c>
      <c r="C7" s="37">
        <v>29791.15639</v>
      </c>
      <c r="D7" s="37">
        <v>17634.075000000001</v>
      </c>
      <c r="E7" s="37">
        <v>12787.258</v>
      </c>
      <c r="F7" s="37">
        <v>5281.7364600000001</v>
      </c>
      <c r="G7" s="37">
        <v>16419.924999999999</v>
      </c>
      <c r="H7" s="37">
        <v>12311.85662</v>
      </c>
      <c r="I7" s="37">
        <v>3257.6046099999999</v>
      </c>
      <c r="J7" s="37">
        <v>19303.7356</v>
      </c>
      <c r="K7" s="37">
        <v>5817.2638299999999</v>
      </c>
      <c r="L7" s="37">
        <v>11217.402910000001</v>
      </c>
      <c r="M7" s="37">
        <v>13433.541660000001</v>
      </c>
      <c r="N7" s="37">
        <v>4155.1366399999997</v>
      </c>
      <c r="O7" s="37">
        <v>9020.94</v>
      </c>
      <c r="P7" s="38">
        <v>215602.74583</v>
      </c>
      <c r="Q7" s="33"/>
      <c r="R7" s="33"/>
      <c r="S7" s="33"/>
      <c r="T7" s="33"/>
    </row>
    <row r="8" spans="1:20" ht="110.4" x14ac:dyDescent="0.3">
      <c r="A8" s="34" t="s">
        <v>37</v>
      </c>
      <c r="B8" s="37">
        <v>39620.949119999997</v>
      </c>
      <c r="C8" s="37">
        <v>-7875.5186100000001</v>
      </c>
      <c r="D8" s="37">
        <v>12.705</v>
      </c>
      <c r="E8" s="37">
        <v>1445.28871</v>
      </c>
      <c r="F8" s="37">
        <v>60</v>
      </c>
      <c r="G8" s="37">
        <v>50</v>
      </c>
      <c r="H8" s="37">
        <v>538.77549999999997</v>
      </c>
      <c r="I8" s="37"/>
      <c r="J8" s="37">
        <v>9855.5149600000004</v>
      </c>
      <c r="K8" s="37">
        <v>3151.4259999999999</v>
      </c>
      <c r="L8" s="37">
        <v>1465.1556399999999</v>
      </c>
      <c r="M8" s="37"/>
      <c r="N8" s="37">
        <v>24.89</v>
      </c>
      <c r="O8" s="37">
        <v>250</v>
      </c>
      <c r="P8" s="38">
        <v>48599.186320000001</v>
      </c>
      <c r="Q8" s="33"/>
      <c r="R8" s="33"/>
      <c r="S8" s="33"/>
      <c r="T8" s="33"/>
    </row>
    <row r="9" spans="1:20" ht="82.8" x14ac:dyDescent="0.3">
      <c r="A9" s="34" t="s">
        <v>38</v>
      </c>
      <c r="B9" s="37">
        <v>90554.235490000006</v>
      </c>
      <c r="C9" s="37">
        <v>63704.899790000003</v>
      </c>
      <c r="D9" s="37"/>
      <c r="E9" s="37"/>
      <c r="F9" s="37"/>
      <c r="G9" s="37"/>
      <c r="H9" s="37"/>
      <c r="I9" s="37">
        <v>1589.6225300000001</v>
      </c>
      <c r="J9" s="37"/>
      <c r="K9" s="37"/>
      <c r="L9" s="37"/>
      <c r="M9" s="37"/>
      <c r="N9" s="37"/>
      <c r="O9" s="37"/>
      <c r="P9" s="38">
        <v>155848.75781000001</v>
      </c>
      <c r="Q9" s="33"/>
      <c r="R9" s="33"/>
      <c r="S9" s="33"/>
      <c r="T9" s="33"/>
    </row>
    <row r="10" spans="1:20" ht="96.6" x14ac:dyDescent="0.3">
      <c r="A10" s="34" t="s">
        <v>39</v>
      </c>
      <c r="B10" s="37">
        <v>124.00620000000001</v>
      </c>
      <c r="C10" s="37"/>
      <c r="D10" s="37"/>
      <c r="E10" s="37"/>
      <c r="F10" s="37"/>
      <c r="G10" s="37"/>
      <c r="H10" s="37"/>
      <c r="I10" s="37"/>
      <c r="J10" s="37">
        <v>31.953880000000002</v>
      </c>
      <c r="K10" s="37"/>
      <c r="L10" s="37"/>
      <c r="M10" s="37"/>
      <c r="N10" s="37"/>
      <c r="O10" s="37"/>
      <c r="P10" s="38">
        <v>155.96008</v>
      </c>
      <c r="Q10" s="33"/>
      <c r="R10" s="33"/>
      <c r="S10" s="33"/>
      <c r="T10" s="33"/>
    </row>
    <row r="11" spans="1:20" ht="82.8" x14ac:dyDescent="0.3">
      <c r="A11" s="34" t="s">
        <v>40</v>
      </c>
      <c r="B11" s="37"/>
      <c r="C11" s="37">
        <v>3953.0014999999999</v>
      </c>
      <c r="D11" s="37">
        <v>660.75</v>
      </c>
      <c r="E11" s="37">
        <v>338.5</v>
      </c>
      <c r="F11" s="37">
        <v>157.77019999999999</v>
      </c>
      <c r="G11" s="37">
        <v>624.41666999999995</v>
      </c>
      <c r="H11" s="37">
        <v>150.10659999999999</v>
      </c>
      <c r="I11" s="37">
        <v>42.982799999999997</v>
      </c>
      <c r="J11" s="37"/>
      <c r="K11" s="37"/>
      <c r="L11" s="37">
        <v>271.55799999999999</v>
      </c>
      <c r="M11" s="37">
        <v>241.08332999999999</v>
      </c>
      <c r="N11" s="37">
        <v>249.8167</v>
      </c>
      <c r="O11" s="37">
        <v>142.25</v>
      </c>
      <c r="P11" s="38">
        <v>6832.2358000000004</v>
      </c>
      <c r="Q11" s="33"/>
      <c r="R11" s="33"/>
      <c r="S11" s="33"/>
      <c r="T11" s="33"/>
    </row>
    <row r="12" spans="1:20" ht="96.6" x14ac:dyDescent="0.3">
      <c r="A12" s="34" t="s">
        <v>41</v>
      </c>
      <c r="B12" s="37">
        <v>821.1</v>
      </c>
      <c r="C12" s="37">
        <v>129.97999999999999</v>
      </c>
      <c r="D12" s="37">
        <v>162.19999999999999</v>
      </c>
      <c r="E12" s="37">
        <v>79.8</v>
      </c>
      <c r="F12" s="37">
        <v>86.152199999999993</v>
      </c>
      <c r="G12" s="37">
        <v>86.083330000000004</v>
      </c>
      <c r="H12" s="37">
        <v>86.048900000000003</v>
      </c>
      <c r="I12" s="37">
        <v>29.4969</v>
      </c>
      <c r="J12" s="37">
        <v>82</v>
      </c>
      <c r="K12" s="37">
        <v>40</v>
      </c>
      <c r="L12" s="37">
        <v>25.489070000000002</v>
      </c>
      <c r="M12" s="37">
        <v>92.833330000000004</v>
      </c>
      <c r="N12" s="37">
        <v>160</v>
      </c>
      <c r="O12" s="37">
        <v>178.44370000000001</v>
      </c>
      <c r="P12" s="38">
        <v>2059.62743</v>
      </c>
      <c r="Q12" s="33"/>
      <c r="R12" s="33"/>
      <c r="S12" s="33"/>
      <c r="T12" s="33"/>
    </row>
    <row r="13" spans="1:20" ht="69" x14ac:dyDescent="0.3">
      <c r="A13" s="34" t="s">
        <v>42</v>
      </c>
      <c r="B13" s="37">
        <v>595</v>
      </c>
      <c r="C13" s="37">
        <v>540.04999999999995</v>
      </c>
      <c r="D13" s="37">
        <v>369</v>
      </c>
      <c r="E13" s="37">
        <v>426.2</v>
      </c>
      <c r="F13" s="37">
        <v>52.234000000000002</v>
      </c>
      <c r="G13" s="37">
        <v>329.34</v>
      </c>
      <c r="H13" s="37">
        <v>260</v>
      </c>
      <c r="I13" s="37">
        <v>277.3</v>
      </c>
      <c r="J13" s="37">
        <v>995.18600000000004</v>
      </c>
      <c r="K13" s="37">
        <v>150</v>
      </c>
      <c r="L13" s="37">
        <v>160</v>
      </c>
      <c r="M13" s="37">
        <v>100</v>
      </c>
      <c r="N13" s="37">
        <v>427.56799999999998</v>
      </c>
      <c r="O13" s="37">
        <v>378.54327999999998</v>
      </c>
      <c r="P13" s="38">
        <v>5060.4212799999996</v>
      </c>
      <c r="Q13" s="33"/>
      <c r="R13" s="33"/>
      <c r="S13" s="33"/>
      <c r="T13" s="33"/>
    </row>
    <row r="14" spans="1:20" ht="82.8" x14ac:dyDescent="0.3">
      <c r="A14" s="34" t="s">
        <v>43</v>
      </c>
      <c r="B14" s="37">
        <v>1444.1</v>
      </c>
      <c r="C14" s="37">
        <v>487.91759999999999</v>
      </c>
      <c r="D14" s="37">
        <v>127.5</v>
      </c>
      <c r="E14" s="37">
        <v>112.8</v>
      </c>
      <c r="F14" s="37">
        <v>115</v>
      </c>
      <c r="G14" s="37">
        <v>75.27</v>
      </c>
      <c r="H14" s="37">
        <v>287.7</v>
      </c>
      <c r="I14" s="37">
        <v>128</v>
      </c>
      <c r="J14" s="37">
        <v>331.714</v>
      </c>
      <c r="K14" s="37">
        <v>80</v>
      </c>
      <c r="L14" s="37">
        <v>120</v>
      </c>
      <c r="M14" s="37">
        <v>60.957259999999998</v>
      </c>
      <c r="N14" s="37">
        <v>273.20379000000003</v>
      </c>
      <c r="O14" s="37">
        <v>235.66943000000001</v>
      </c>
      <c r="P14" s="38">
        <v>3879.8320800000001</v>
      </c>
      <c r="Q14" s="33"/>
      <c r="R14" s="33"/>
      <c r="S14" s="33"/>
      <c r="T14" s="33"/>
    </row>
    <row r="15" spans="1:20" ht="124.2" x14ac:dyDescent="0.3">
      <c r="A15" s="34" t="s">
        <v>44</v>
      </c>
      <c r="B15" s="37">
        <v>18401.39804</v>
      </c>
      <c r="C15" s="37">
        <v>1645.4262000000001</v>
      </c>
      <c r="D15" s="37">
        <v>407</v>
      </c>
      <c r="E15" s="37"/>
      <c r="F15" s="37"/>
      <c r="G15" s="37"/>
      <c r="H15" s="37"/>
      <c r="I15" s="37"/>
      <c r="J15" s="37">
        <v>260</v>
      </c>
      <c r="K15" s="37"/>
      <c r="L15" s="37"/>
      <c r="M15" s="37"/>
      <c r="N15" s="37"/>
      <c r="O15" s="37"/>
      <c r="P15" s="38">
        <v>20713.824240000002</v>
      </c>
      <c r="Q15" s="33"/>
      <c r="R15" s="33"/>
      <c r="S15" s="33"/>
      <c r="T15" s="33"/>
    </row>
    <row r="16" spans="1:20" ht="110.4" x14ac:dyDescent="0.3">
      <c r="A16" s="34" t="s">
        <v>45</v>
      </c>
      <c r="B16" s="37"/>
      <c r="C16" s="37">
        <v>3492.0479999999998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>
        <v>3492.0479999999998</v>
      </c>
      <c r="Q16" s="33"/>
      <c r="R16" s="33"/>
      <c r="S16" s="33"/>
      <c r="T16" s="33"/>
    </row>
    <row r="17" spans="1:20" ht="96.6" x14ac:dyDescent="0.3">
      <c r="A17" s="34" t="s">
        <v>46</v>
      </c>
      <c r="B17" s="37">
        <v>237.92500000000001</v>
      </c>
      <c r="C17" s="37">
        <v>371.31</v>
      </c>
      <c r="D17" s="37"/>
      <c r="E17" s="37"/>
      <c r="F17" s="37"/>
      <c r="G17" s="37">
        <v>9.3770000000000007</v>
      </c>
      <c r="H17" s="37"/>
      <c r="I17" s="37"/>
      <c r="J17" s="37">
        <v>68.941000000000003</v>
      </c>
      <c r="K17" s="37"/>
      <c r="L17" s="37"/>
      <c r="M17" s="37"/>
      <c r="N17" s="37"/>
      <c r="O17" s="37"/>
      <c r="P17" s="38">
        <v>687.553</v>
      </c>
      <c r="Q17" s="33"/>
      <c r="R17" s="33"/>
      <c r="S17" s="33"/>
      <c r="T17" s="33"/>
    </row>
    <row r="18" spans="1:20" ht="358.8" x14ac:dyDescent="0.3">
      <c r="A18" s="34" t="s">
        <v>47</v>
      </c>
      <c r="B18" s="37">
        <v>6000</v>
      </c>
      <c r="C18" s="37">
        <v>8997.1623999999993</v>
      </c>
      <c r="D18" s="37">
        <v>1364</v>
      </c>
      <c r="E18" s="37">
        <v>1290</v>
      </c>
      <c r="F18" s="37">
        <v>250</v>
      </c>
      <c r="G18" s="37">
        <v>1500</v>
      </c>
      <c r="H18" s="37">
        <v>937.56110000000001</v>
      </c>
      <c r="I18" s="37">
        <v>86.313000000000002</v>
      </c>
      <c r="J18" s="37">
        <v>3700</v>
      </c>
      <c r="K18" s="37">
        <v>1220.7460000000001</v>
      </c>
      <c r="L18" s="37">
        <v>610</v>
      </c>
      <c r="M18" s="37">
        <v>900</v>
      </c>
      <c r="N18" s="37">
        <v>1503.1756499999999</v>
      </c>
      <c r="O18" s="37">
        <v>1152.51667</v>
      </c>
      <c r="P18" s="38">
        <v>29511.474819999999</v>
      </c>
      <c r="Q18" s="33"/>
      <c r="R18" s="33"/>
      <c r="S18" s="33"/>
      <c r="T18" s="33"/>
    </row>
    <row r="19" spans="1:20" ht="179.4" x14ac:dyDescent="0.3">
      <c r="A19" s="34" t="s">
        <v>48</v>
      </c>
      <c r="B19" s="37">
        <v>77312.285799999998</v>
      </c>
      <c r="C19" s="37">
        <v>22159.85</v>
      </c>
      <c r="D19" s="37">
        <v>18045.887999999999</v>
      </c>
      <c r="E19" s="37">
        <v>7000</v>
      </c>
      <c r="F19" s="37">
        <v>2000</v>
      </c>
      <c r="G19" s="37">
        <v>6700</v>
      </c>
      <c r="H19" s="37">
        <v>4000</v>
      </c>
      <c r="I19" s="37">
        <v>500</v>
      </c>
      <c r="J19" s="37">
        <v>4672</v>
      </c>
      <c r="K19" s="37">
        <v>1750</v>
      </c>
      <c r="L19" s="37">
        <v>16000</v>
      </c>
      <c r="M19" s="37">
        <v>6000</v>
      </c>
      <c r="N19" s="37">
        <v>6990</v>
      </c>
      <c r="O19" s="37">
        <v>11215.94837</v>
      </c>
      <c r="P19" s="38">
        <v>184345.97216999999</v>
      </c>
      <c r="Q19" s="33"/>
      <c r="R19" s="33"/>
      <c r="S19" s="33"/>
      <c r="T19" s="33"/>
    </row>
    <row r="20" spans="1:20" ht="110.4" x14ac:dyDescent="0.3">
      <c r="A20" s="34" t="s">
        <v>49</v>
      </c>
      <c r="B20" s="37">
        <v>414.41683999999998</v>
      </c>
      <c r="C20" s="37"/>
      <c r="D20" s="37"/>
      <c r="E20" s="37"/>
      <c r="F20" s="37"/>
      <c r="G20" s="37"/>
      <c r="H20" s="37"/>
      <c r="I20" s="37"/>
      <c r="J20" s="37"/>
      <c r="K20" s="37"/>
      <c r="L20" s="37">
        <v>686.27993000000004</v>
      </c>
      <c r="M20" s="37"/>
      <c r="N20" s="37">
        <v>140</v>
      </c>
      <c r="O20" s="37">
        <v>500</v>
      </c>
      <c r="P20" s="38">
        <v>1740.69677</v>
      </c>
      <c r="Q20" s="33"/>
      <c r="R20" s="33"/>
      <c r="S20" s="33"/>
      <c r="T20" s="33"/>
    </row>
    <row r="21" spans="1:20" ht="151.80000000000001" x14ac:dyDescent="0.3">
      <c r="A21" s="34" t="s">
        <v>50</v>
      </c>
      <c r="B21" s="37">
        <v>0.59855000000000003</v>
      </c>
      <c r="C21" s="37">
        <v>31.765630000000002</v>
      </c>
      <c r="D21" s="37"/>
      <c r="E21" s="37"/>
      <c r="F21" s="37">
        <v>3.7250000000000001</v>
      </c>
      <c r="G21" s="37"/>
      <c r="H21" s="37">
        <v>3.7240000000000002</v>
      </c>
      <c r="I21" s="37"/>
      <c r="J21" s="37">
        <v>7.0259999999999998</v>
      </c>
      <c r="K21" s="37"/>
      <c r="L21" s="37"/>
      <c r="M21" s="37"/>
      <c r="N21" s="37"/>
      <c r="O21" s="37"/>
      <c r="P21" s="38">
        <v>46.839179999999999</v>
      </c>
      <c r="Q21" s="33"/>
      <c r="R21" s="33"/>
      <c r="S21" s="33"/>
      <c r="T21" s="33"/>
    </row>
    <row r="22" spans="1:20" ht="138" x14ac:dyDescent="0.3">
      <c r="A22" s="34" t="s">
        <v>51</v>
      </c>
      <c r="B22" s="37">
        <v>4324</v>
      </c>
      <c r="C22" s="37">
        <v>1928.9749999999999</v>
      </c>
      <c r="D22" s="37">
        <v>402</v>
      </c>
      <c r="E22" s="37">
        <v>97</v>
      </c>
      <c r="F22" s="37">
        <v>63.75</v>
      </c>
      <c r="G22" s="37">
        <v>250</v>
      </c>
      <c r="H22" s="37">
        <v>36.549999999999997</v>
      </c>
      <c r="I22" s="37">
        <v>23</v>
      </c>
      <c r="J22" s="37">
        <v>425</v>
      </c>
      <c r="K22" s="37">
        <v>319.5</v>
      </c>
      <c r="L22" s="37">
        <v>753.94619999999998</v>
      </c>
      <c r="M22" s="37">
        <v>346</v>
      </c>
      <c r="N22" s="37">
        <v>1008.596</v>
      </c>
      <c r="O22" s="37">
        <v>400</v>
      </c>
      <c r="P22" s="38">
        <v>10378.3172</v>
      </c>
      <c r="Q22" s="33"/>
      <c r="R22" s="33"/>
      <c r="S22" s="33"/>
      <c r="T22" s="33"/>
    </row>
    <row r="23" spans="1:20" ht="96.6" x14ac:dyDescent="0.3">
      <c r="A23" s="34" t="s">
        <v>52</v>
      </c>
      <c r="B23" s="37">
        <v>33737.404840000003</v>
      </c>
      <c r="C23" s="37"/>
      <c r="D23" s="37">
        <v>987</v>
      </c>
      <c r="E23" s="37"/>
      <c r="F23" s="37"/>
      <c r="G23" s="37"/>
      <c r="H23" s="37"/>
      <c r="I23" s="37"/>
      <c r="J23" s="37">
        <v>133.75</v>
      </c>
      <c r="K23" s="37"/>
      <c r="L23" s="37"/>
      <c r="M23" s="37"/>
      <c r="N23" s="37"/>
      <c r="O23" s="37"/>
      <c r="P23" s="38">
        <v>34858.154840000003</v>
      </c>
      <c r="Q23" s="33"/>
      <c r="R23" s="33"/>
      <c r="S23" s="33"/>
      <c r="T23" s="33"/>
    </row>
    <row r="24" spans="1:20" ht="138" x14ac:dyDescent="0.3">
      <c r="A24" s="34" t="s">
        <v>53</v>
      </c>
      <c r="B24" s="37">
        <v>43458.032829999996</v>
      </c>
      <c r="C24" s="37">
        <v>29847.434000000001</v>
      </c>
      <c r="D24" s="37">
        <v>7958.7250000000004</v>
      </c>
      <c r="E24" s="37">
        <v>8400</v>
      </c>
      <c r="F24" s="37">
        <v>1700</v>
      </c>
      <c r="G24" s="37"/>
      <c r="H24" s="37">
        <v>2422.35</v>
      </c>
      <c r="I24" s="37">
        <v>412.68700000000001</v>
      </c>
      <c r="J24" s="37">
        <v>7658.2</v>
      </c>
      <c r="K24" s="37">
        <v>2994.3</v>
      </c>
      <c r="L24" s="37">
        <v>4800</v>
      </c>
      <c r="M24" s="37">
        <v>2460</v>
      </c>
      <c r="N24" s="37">
        <v>3449.3745199999998</v>
      </c>
      <c r="O24" s="37">
        <v>4445.8314200000004</v>
      </c>
      <c r="P24" s="38">
        <v>120006.93477000001</v>
      </c>
      <c r="Q24" s="33"/>
      <c r="R24" s="33"/>
      <c r="S24" s="33"/>
      <c r="T24" s="33"/>
    </row>
    <row r="25" spans="1:20" ht="82.8" x14ac:dyDescent="0.3">
      <c r="A25" s="34" t="s">
        <v>54</v>
      </c>
      <c r="B25" s="37">
        <v>41487.843220000002</v>
      </c>
      <c r="C25" s="37">
        <v>4518.95</v>
      </c>
      <c r="D25" s="37">
        <v>2550</v>
      </c>
      <c r="E25" s="37">
        <v>1765.65</v>
      </c>
      <c r="F25" s="37"/>
      <c r="G25" s="37">
        <v>2580</v>
      </c>
      <c r="H25" s="37">
        <v>388.46199999999999</v>
      </c>
      <c r="I25" s="37">
        <v>126.8</v>
      </c>
      <c r="J25" s="37">
        <v>1900</v>
      </c>
      <c r="K25" s="37">
        <v>802.51220000000001</v>
      </c>
      <c r="L25" s="37"/>
      <c r="M25" s="37">
        <v>958.05899999999997</v>
      </c>
      <c r="N25" s="37">
        <v>1501.42263</v>
      </c>
      <c r="O25" s="37">
        <v>1334.76207</v>
      </c>
      <c r="P25" s="38">
        <v>59914.46112</v>
      </c>
      <c r="Q25" s="33"/>
      <c r="R25" s="33"/>
      <c r="S25" s="33"/>
      <c r="T25" s="33"/>
    </row>
    <row r="26" spans="1:20" ht="110.4" x14ac:dyDescent="0.3">
      <c r="A26" s="34" t="s">
        <v>55</v>
      </c>
      <c r="B26" s="37">
        <v>789.94991000000005</v>
      </c>
      <c r="C26" s="37"/>
      <c r="D26" s="37">
        <v>72.55</v>
      </c>
      <c r="E26" s="37">
        <v>76</v>
      </c>
      <c r="F26" s="37"/>
      <c r="G26" s="37"/>
      <c r="H26" s="37">
        <v>15.6441</v>
      </c>
      <c r="I26" s="37">
        <v>11</v>
      </c>
      <c r="J26" s="37"/>
      <c r="K26" s="37">
        <v>1</v>
      </c>
      <c r="L26" s="37">
        <v>66.056579999999997</v>
      </c>
      <c r="M26" s="37"/>
      <c r="N26" s="37">
        <v>34.06935</v>
      </c>
      <c r="O26" s="37"/>
      <c r="P26" s="38">
        <v>1066.2699399999999</v>
      </c>
      <c r="Q26" s="33"/>
      <c r="R26" s="33"/>
      <c r="S26" s="33"/>
      <c r="T26" s="33"/>
    </row>
    <row r="27" spans="1:20" ht="69" x14ac:dyDescent="0.3">
      <c r="A27" s="34" t="s">
        <v>56</v>
      </c>
      <c r="B27" s="37"/>
      <c r="C27" s="37"/>
      <c r="D27" s="37">
        <v>38.299999999999997</v>
      </c>
      <c r="E27" s="37">
        <v>15.425000000000001</v>
      </c>
      <c r="F27" s="37">
        <v>5.2750000000000004</v>
      </c>
      <c r="G27" s="37">
        <v>24.5</v>
      </c>
      <c r="H27" s="37">
        <v>7.0250000000000004</v>
      </c>
      <c r="I27" s="37"/>
      <c r="J27" s="37">
        <v>45.3</v>
      </c>
      <c r="K27" s="37">
        <v>6.8250000000000002</v>
      </c>
      <c r="L27" s="37">
        <v>10.875</v>
      </c>
      <c r="M27" s="37">
        <v>10.574999999999999</v>
      </c>
      <c r="N27" s="37">
        <v>13.7</v>
      </c>
      <c r="O27" s="37">
        <v>4.125</v>
      </c>
      <c r="P27" s="38">
        <v>181.92500000000001</v>
      </c>
      <c r="Q27" s="33"/>
      <c r="R27" s="33"/>
      <c r="S27" s="33"/>
      <c r="T27" s="33"/>
    </row>
    <row r="28" spans="1:20" ht="82.8" x14ac:dyDescent="0.3">
      <c r="A28" s="34" t="s">
        <v>57</v>
      </c>
      <c r="B28" s="37">
        <v>150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>
        <v>150</v>
      </c>
      <c r="Q28" s="33"/>
      <c r="R28" s="33"/>
      <c r="S28" s="33"/>
      <c r="T28" s="33"/>
    </row>
    <row r="29" spans="1:20" ht="55.2" x14ac:dyDescent="0.3">
      <c r="A29" s="34" t="s">
        <v>58</v>
      </c>
      <c r="B29" s="37">
        <v>17896.77001</v>
      </c>
      <c r="C29" s="37">
        <v>5348.875</v>
      </c>
      <c r="D29" s="37">
        <v>1187.1579999999999</v>
      </c>
      <c r="E29" s="37">
        <v>5447.55</v>
      </c>
      <c r="F29" s="37">
        <v>94.603809999999996</v>
      </c>
      <c r="G29" s="37">
        <v>873.84167000000002</v>
      </c>
      <c r="H29" s="37">
        <v>3984.0587500000001</v>
      </c>
      <c r="I29" s="37">
        <v>1950</v>
      </c>
      <c r="J29" s="37">
        <v>5029.62021</v>
      </c>
      <c r="K29" s="37">
        <v>182.16876999999999</v>
      </c>
      <c r="L29" s="37">
        <v>1079.5360000000001</v>
      </c>
      <c r="M29" s="37">
        <v>368.32499999999999</v>
      </c>
      <c r="N29" s="37">
        <v>199.22028</v>
      </c>
      <c r="O29" s="37"/>
      <c r="P29" s="38">
        <v>43641.727500000001</v>
      </c>
      <c r="Q29" s="33"/>
      <c r="R29" s="33"/>
      <c r="S29" s="33"/>
      <c r="T29" s="33"/>
    </row>
    <row r="30" spans="1:20" ht="110.4" x14ac:dyDescent="0.3">
      <c r="A30" s="34" t="s">
        <v>59</v>
      </c>
      <c r="B30" s="37"/>
      <c r="C30" s="37">
        <v>326.39999999999998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>
        <v>326.39999999999998</v>
      </c>
      <c r="Q30" s="33"/>
      <c r="R30" s="33"/>
      <c r="S30" s="33"/>
      <c r="T30" s="33"/>
    </row>
    <row r="31" spans="1:20" ht="82.8" x14ac:dyDescent="0.3">
      <c r="A31" s="34" t="s">
        <v>60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>
        <v>24687.872599999999</v>
      </c>
      <c r="P31" s="38">
        <v>24687.872599999999</v>
      </c>
      <c r="Q31" s="33"/>
      <c r="R31" s="33"/>
      <c r="S31" s="33"/>
      <c r="T31" s="33"/>
    </row>
    <row r="32" spans="1:20" ht="55.2" x14ac:dyDescent="0.3">
      <c r="A32" s="34" t="s">
        <v>61</v>
      </c>
      <c r="B32" s="37"/>
      <c r="C32" s="37"/>
      <c r="D32" s="37"/>
      <c r="E32" s="37"/>
      <c r="F32" s="37"/>
      <c r="G32" s="37"/>
      <c r="H32" s="37"/>
      <c r="I32" s="37"/>
      <c r="J32" s="37">
        <v>3194.9641900000001</v>
      </c>
      <c r="K32" s="37"/>
      <c r="L32" s="37"/>
      <c r="M32" s="37"/>
      <c r="N32" s="37"/>
      <c r="O32" s="37"/>
      <c r="P32" s="38">
        <v>3194.9641900000001</v>
      </c>
      <c r="Q32" s="33"/>
      <c r="R32" s="33"/>
      <c r="S32" s="33"/>
      <c r="T32" s="33"/>
    </row>
    <row r="33" spans="1:20" ht="55.2" x14ac:dyDescent="0.3">
      <c r="A33" s="34" t="s">
        <v>62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>
        <v>1594.3167599999999</v>
      </c>
      <c r="P33" s="38">
        <v>1594.3167599999999</v>
      </c>
      <c r="Q33" s="33"/>
      <c r="R33" s="33"/>
      <c r="S33" s="33"/>
      <c r="T33" s="33"/>
    </row>
    <row r="34" spans="1:20" ht="55.2" x14ac:dyDescent="0.3">
      <c r="A34" s="34" t="s">
        <v>63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>
        <v>821.76</v>
      </c>
      <c r="P34" s="38">
        <v>821.76</v>
      </c>
      <c r="Q34" s="33"/>
      <c r="R34" s="33"/>
      <c r="S34" s="33"/>
      <c r="T34" s="33"/>
    </row>
    <row r="35" spans="1:20" ht="82.8" x14ac:dyDescent="0.3">
      <c r="A35" s="34" t="s">
        <v>64</v>
      </c>
      <c r="B35" s="37">
        <v>4313.5680000000002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>
        <v>4313.5680000000002</v>
      </c>
      <c r="Q35" s="33"/>
      <c r="R35" s="33"/>
      <c r="S35" s="33"/>
      <c r="T35" s="33"/>
    </row>
    <row r="36" spans="1:20" ht="82.8" x14ac:dyDescent="0.3">
      <c r="A36" s="34" t="s">
        <v>65</v>
      </c>
      <c r="B36" s="37">
        <v>6254.6736000000001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>
        <v>6254.6736000000001</v>
      </c>
      <c r="Q36" s="33"/>
      <c r="R36" s="33"/>
      <c r="S36" s="33"/>
      <c r="T36" s="33"/>
    </row>
    <row r="37" spans="1:20" ht="82.8" x14ac:dyDescent="0.3">
      <c r="A37" s="34" t="s">
        <v>66</v>
      </c>
      <c r="B37" s="37">
        <v>5607.6383999999998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>
        <v>5607.6383999999998</v>
      </c>
      <c r="Q37" s="33"/>
      <c r="R37" s="33"/>
      <c r="S37" s="33"/>
      <c r="T37" s="33"/>
    </row>
    <row r="38" spans="1:20" ht="55.2" x14ac:dyDescent="0.3">
      <c r="A38" s="34" t="s">
        <v>67</v>
      </c>
      <c r="B38" s="37"/>
      <c r="C38" s="37"/>
      <c r="D38" s="37"/>
      <c r="E38" s="37"/>
      <c r="F38" s="37"/>
      <c r="G38" s="37"/>
      <c r="H38" s="37"/>
      <c r="I38" s="37"/>
      <c r="J38" s="37">
        <v>40274</v>
      </c>
      <c r="K38" s="37"/>
      <c r="L38" s="37"/>
      <c r="M38" s="37"/>
      <c r="N38" s="37"/>
      <c r="O38" s="37"/>
      <c r="P38" s="38">
        <v>40274</v>
      </c>
      <c r="Q38" s="33"/>
      <c r="R38" s="33"/>
      <c r="S38" s="33"/>
      <c r="T38" s="33"/>
    </row>
    <row r="39" spans="1:20" ht="55.2" x14ac:dyDescent="0.3">
      <c r="A39" s="34" t="s">
        <v>68</v>
      </c>
      <c r="B39" s="37">
        <v>6139.7565000000004</v>
      </c>
      <c r="C39" s="37"/>
      <c r="D39" s="37">
        <v>1055.442</v>
      </c>
      <c r="E39" s="37"/>
      <c r="F39" s="37"/>
      <c r="G39" s="37"/>
      <c r="H39" s="37">
        <v>546.73749999999995</v>
      </c>
      <c r="I39" s="37"/>
      <c r="J39" s="37">
        <v>554.20100000000002</v>
      </c>
      <c r="K39" s="37"/>
      <c r="L39" s="37"/>
      <c r="M39" s="37"/>
      <c r="N39" s="37">
        <v>187.91300000000001</v>
      </c>
      <c r="O39" s="37"/>
      <c r="P39" s="38">
        <v>8484.0499999999993</v>
      </c>
      <c r="Q39" s="33"/>
      <c r="R39" s="33"/>
      <c r="S39" s="33"/>
      <c r="T39" s="33"/>
    </row>
    <row r="40" spans="1:20" ht="69" x14ac:dyDescent="0.3">
      <c r="A40" s="34" t="s">
        <v>69</v>
      </c>
      <c r="B40" s="37"/>
      <c r="C40" s="37">
        <v>2816.9</v>
      </c>
      <c r="D40" s="37"/>
      <c r="E40" s="37"/>
      <c r="F40" s="37"/>
      <c r="G40" s="37">
        <v>272.2</v>
      </c>
      <c r="H40" s="37"/>
      <c r="I40" s="37"/>
      <c r="J40" s="37">
        <v>165.4</v>
      </c>
      <c r="K40" s="37">
        <v>109.1</v>
      </c>
      <c r="L40" s="37">
        <v>43.25</v>
      </c>
      <c r="M40" s="37"/>
      <c r="N40" s="37"/>
      <c r="O40" s="37"/>
      <c r="P40" s="38">
        <v>3406.85</v>
      </c>
      <c r="Q40" s="33"/>
      <c r="R40" s="33"/>
      <c r="S40" s="33"/>
      <c r="T40" s="33"/>
    </row>
    <row r="41" spans="1:20" ht="82.8" x14ac:dyDescent="0.3">
      <c r="A41" s="34" t="s">
        <v>70</v>
      </c>
      <c r="B41" s="37">
        <v>10977.54169</v>
      </c>
      <c r="C41" s="37"/>
      <c r="D41" s="37">
        <v>3841.3358600000001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>
        <v>14818.877549999999</v>
      </c>
      <c r="Q41" s="33"/>
      <c r="R41" s="33"/>
      <c r="S41" s="33"/>
      <c r="T41" s="33"/>
    </row>
    <row r="42" spans="1:20" ht="41.4" x14ac:dyDescent="0.3">
      <c r="A42" s="34" t="s">
        <v>71</v>
      </c>
      <c r="B42" s="37"/>
      <c r="C42" s="37">
        <v>1115.9000000000001</v>
      </c>
      <c r="D42" s="37">
        <v>257.55</v>
      </c>
      <c r="E42" s="37">
        <v>371.4</v>
      </c>
      <c r="F42" s="37">
        <v>114.6</v>
      </c>
      <c r="G42" s="37">
        <v>57.3</v>
      </c>
      <c r="H42" s="37">
        <v>200.3</v>
      </c>
      <c r="I42" s="37">
        <v>65.400000000000006</v>
      </c>
      <c r="J42" s="37"/>
      <c r="K42" s="37">
        <v>152.65</v>
      </c>
      <c r="L42" s="37">
        <v>367.8</v>
      </c>
      <c r="M42" s="37">
        <v>256.55</v>
      </c>
      <c r="N42" s="37">
        <v>367.8</v>
      </c>
      <c r="O42" s="37">
        <v>306.55</v>
      </c>
      <c r="P42" s="38">
        <v>3633.8</v>
      </c>
      <c r="Q42" s="33"/>
      <c r="R42" s="33"/>
      <c r="S42" s="33"/>
      <c r="T42" s="33"/>
    </row>
    <row r="43" spans="1:20" ht="96.6" x14ac:dyDescent="0.3">
      <c r="A43" s="34" t="s">
        <v>72</v>
      </c>
      <c r="B43" s="37">
        <v>587.18781000000001</v>
      </c>
      <c r="C43" s="37">
        <v>13210.4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>
        <v>13797.587810000001</v>
      </c>
      <c r="Q43" s="33"/>
      <c r="R43" s="33"/>
      <c r="S43" s="33"/>
      <c r="T43" s="33"/>
    </row>
    <row r="44" spans="1:20" ht="41.4" x14ac:dyDescent="0.3">
      <c r="A44" s="34" t="s">
        <v>73</v>
      </c>
      <c r="B44" s="37"/>
      <c r="C44" s="37">
        <v>69.589439999999996</v>
      </c>
      <c r="D44" s="37"/>
      <c r="E44" s="37"/>
      <c r="F44" s="37"/>
      <c r="G44" s="37"/>
      <c r="H44" s="37"/>
      <c r="I44" s="37"/>
      <c r="J44" s="37"/>
      <c r="K44" s="37"/>
      <c r="L44" s="37">
        <v>46.392960000000002</v>
      </c>
      <c r="M44" s="37"/>
      <c r="N44" s="37"/>
      <c r="O44" s="37"/>
      <c r="P44" s="38">
        <v>115.9824</v>
      </c>
      <c r="Q44" s="33"/>
      <c r="R44" s="33"/>
      <c r="S44" s="33"/>
      <c r="T44" s="33"/>
    </row>
    <row r="45" spans="1:20" ht="55.2" x14ac:dyDescent="0.3">
      <c r="A45" s="34" t="s">
        <v>74</v>
      </c>
      <c r="B45" s="37">
        <v>18541.648949999999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>
        <v>18541.648949999999</v>
      </c>
      <c r="Q45" s="33"/>
      <c r="R45" s="33"/>
      <c r="S45" s="33"/>
      <c r="T45" s="33"/>
    </row>
    <row r="46" spans="1:20" ht="110.4" x14ac:dyDescent="0.3">
      <c r="A46" s="34" t="s">
        <v>75</v>
      </c>
      <c r="B46" s="37"/>
      <c r="C46" s="37"/>
      <c r="D46" s="37">
        <v>919.2</v>
      </c>
      <c r="E46" s="37">
        <v>370.45</v>
      </c>
      <c r="F46" s="37">
        <v>126.85</v>
      </c>
      <c r="G46" s="37">
        <v>588.15</v>
      </c>
      <c r="H46" s="37">
        <v>168.65</v>
      </c>
      <c r="I46" s="37">
        <v>30.05</v>
      </c>
      <c r="J46" s="37">
        <v>1087.4000000000001</v>
      </c>
      <c r="K46" s="37">
        <v>177.5</v>
      </c>
      <c r="L46" s="37">
        <v>282.64999999999998</v>
      </c>
      <c r="M46" s="37">
        <v>274.85000000000002</v>
      </c>
      <c r="N46" s="37">
        <v>356.05</v>
      </c>
      <c r="O46" s="37">
        <v>107.25</v>
      </c>
      <c r="P46" s="38">
        <v>4489.05</v>
      </c>
      <c r="Q46" s="33"/>
      <c r="R46" s="33"/>
      <c r="S46" s="33"/>
      <c r="T46" s="33"/>
    </row>
    <row r="47" spans="1:20" x14ac:dyDescent="0.3">
      <c r="A47" s="31" t="s">
        <v>76</v>
      </c>
      <c r="B47" s="38">
        <v>513034.77390999999</v>
      </c>
      <c r="C47" s="38">
        <v>225517.18174</v>
      </c>
      <c r="D47" s="38">
        <v>77354.628859999997</v>
      </c>
      <c r="E47" s="38">
        <v>47879.571709999997</v>
      </c>
      <c r="F47" s="38">
        <v>18208.290069999999</v>
      </c>
      <c r="G47" s="38">
        <v>52832.65367</v>
      </c>
      <c r="H47" s="38">
        <v>32535.822970000001</v>
      </c>
      <c r="I47" s="38">
        <v>13570.489939999999</v>
      </c>
      <c r="J47" s="38">
        <v>101598.01104</v>
      </c>
      <c r="K47" s="38">
        <v>21766.399000000001</v>
      </c>
      <c r="L47" s="38">
        <v>63006.392290000003</v>
      </c>
      <c r="M47" s="38">
        <v>34775.582979999999</v>
      </c>
      <c r="N47" s="38">
        <v>32058.61306</v>
      </c>
      <c r="O47" s="38">
        <v>71274.054300000003</v>
      </c>
      <c r="P47" s="38">
        <v>1305412.46554</v>
      </c>
      <c r="Q47" s="32"/>
      <c r="R47" s="32"/>
      <c r="S47" s="32"/>
      <c r="T47" s="32"/>
    </row>
  </sheetData>
  <pageMargins left="0.23622047244094491" right="0.19685039370078741" top="0.18" bottom="0.28999999999999998" header="0.17" footer="0.15748031496062992"/>
  <pageSetup paperSize="9" scale="66" fitToHeight="6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2015-08-24T21:37:31Z</dcterms:modified>
</cp:coreProperties>
</file>