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Учреждения!$23:$24</definedName>
    <definedName name="_xlnm.Print_Area" localSheetId="1">'Муниципальные районы'!$A$1:$P$39</definedName>
    <definedName name="_xlnm.Print_Area" localSheetId="0">Учреждения!$A$1:$E$63</definedName>
  </definedNames>
  <calcPr calcId="145621"/>
</workbook>
</file>

<file path=xl/calcChain.xml><?xml version="1.0" encoding="utf-8"?>
<calcChain xmlns="http://schemas.openxmlformats.org/spreadsheetml/2006/main">
  <c r="E8" i="1" l="1"/>
  <c r="E9" i="1"/>
  <c r="E21" i="1"/>
  <c r="E14" i="1"/>
  <c r="E19" i="1"/>
  <c r="E10" i="1"/>
  <c r="E18" i="1"/>
  <c r="E12" i="1"/>
  <c r="E17" i="1"/>
  <c r="E16" i="1"/>
  <c r="E15" i="1"/>
  <c r="E13" i="1"/>
  <c r="E11" i="1"/>
  <c r="B37" i="2"/>
  <c r="A2" i="2" l="1"/>
  <c r="B2" i="2" s="1"/>
  <c r="C2" i="2" s="1"/>
  <c r="A38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<sst xmlns="http://schemas.openxmlformats.org/spreadsheetml/2006/main" count="114" uniqueCount="113">
  <si>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</si>
  <si>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</si>
  <si>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</si>
  <si>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</si>
  <si>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</si>
  <si>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</si>
  <si>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</si>
  <si>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</si>
  <si>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</si>
  <si>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</si>
  <si>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</si>
  <si>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</si>
  <si>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</si>
  <si>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</si>
  <si>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</si>
  <si>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</si>
  <si>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</si>
  <si>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</si>
  <si>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</si>
  <si>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</si>
  <si>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</si>
  <si>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</si>
  <si>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</si>
  <si>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</si>
  <si>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</si>
  <si>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</si>
  <si>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</si>
  <si>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</si>
  <si>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</si>
  <si>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</si>
  <si>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</si>
  <si>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</si>
  <si>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</si>
  <si>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</si>
  <si>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</si>
  <si>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</si>
  <si>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</si>
  <si>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</si>
  <si>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</si>
  <si>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</si>
  <si>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</si>
  <si>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</si>
  <si>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</si>
  <si>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</si>
  <si>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</si>
  <si>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</si>
  <si>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</si>
  <si>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</si>
  <si>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</si>
  <si>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</si>
  <si>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</si>
  <si>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</si>
  <si>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</si>
  <si>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</si>
  <si>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</si>
  <si>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</si>
  <si>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</si>
  <si>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Иные межбюджетные трансферты на приобретение (обустройство) вольеров для безнадзорных животных</t>
  </si>
  <si>
    <t>Мероприятия подпрограммы "Обеспечение жильем молодых семей" федеральной целевой программы "Жилище" на 2011 - 2015 годы</t>
  </si>
  <si>
    <t>Реализация мероприятий государственной программы Российской Федерации "Доступная среда" на 2011 - 2015 годы</t>
  </si>
  <si>
    <t>Выплата единовременного пособия при всех формах устройства детей, лишенных родительского попечения, в семью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</si>
  <si>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</si>
  <si>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Всего:</t>
  </si>
  <si>
    <t>03.09.2015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</si>
  <si>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</si>
  <si>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</si>
  <si>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</si>
  <si>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</si>
  <si>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</si>
  <si>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</si>
  <si>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</si>
  <si>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</si>
  <si>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</si>
  <si>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</si>
  <si>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</si>
  <si>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</si>
  <si>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</si>
  <si>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</si>
  <si>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</si>
  <si>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</si>
  <si>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</si>
  <si>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</si>
  <si>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</si>
  <si>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</si>
  <si>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</si>
  <si>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</si>
  <si>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</si>
  <si>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</si>
  <si>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</si>
  <si>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</si>
  <si>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</si>
  <si>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</si>
  <si>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</si>
  <si>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</si>
  <si>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</si>
  <si>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</si>
  <si>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</si>
  <si>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</si>
  <si>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</si>
  <si>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</si>
  <si>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ИТОГО</t>
  </si>
  <si>
    <t>28.08.2015</t>
  </si>
  <si>
    <t>Единая субвенция бюджетам субъектов Российской Федерации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</si>
  <si>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</si>
  <si>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оплату жилищно-коммунальных услуг отдельным категориям граждан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</si>
  <si>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</si>
  <si>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Субвенции бюджетам субъектов Российской Федерации на осуществление отдельных полномочий в области лесных отношений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</si>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</sst>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BreakPreview" zoomScaleNormal="100" zoomScaleSheetLayoutView="100" workbookViewId="0">
      <selection activeCell="E8" sqref="E8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7" t="s">
        <v>0</v>
      </c>
      <c r="B1" s="47"/>
      <c r="C1" s="47"/>
      <c r="D1" s="47"/>
      <c r="E1" s="47"/>
      <c r="F1" s="31" t="s">
        <v>101</v>
      </c>
      <c r="G1" s="32" t="str">
        <f>TEXT(F1,"[$-FC19]ДД ММММ")</f>
        <v>28 августа</v>
      </c>
      <c r="H1" s="32" t="str">
        <f>TEXT(F1,"[$-FC19]ДД.ММ.ГГГ \г")</f>
        <v>28.08.2015 г</v>
      </c>
    </row>
    <row r="2" spans="1:9" ht="15.6" x14ac:dyDescent="0.3">
      <c r="A2" s="47" t="str">
        <f>CONCATENATE("с ",G1," по ",G2,"ода")</f>
        <v>с 28 августа по 03 сентября 2015 года</v>
      </c>
      <c r="B2" s="47"/>
      <c r="C2" s="47"/>
      <c r="D2" s="47"/>
      <c r="E2" s="47"/>
      <c r="F2" s="31" t="s">
        <v>63</v>
      </c>
      <c r="G2" s="32" t="str">
        <f>TEXT(F2,"[$-FC19]ДД ММММ ГГГ \г")</f>
        <v>03 сентября 2015 г</v>
      </c>
      <c r="H2" s="32" t="str">
        <f>TEXT(F2,"[$-FC19]ДД.ММ.ГГГ \г")</f>
        <v>03.09.2015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8" t="str">
        <f>CONCATENATE("Остатки средств на ",H1,".")</f>
        <v>Остатки средств на 28.08.2015 г.</v>
      </c>
      <c r="B5" s="49"/>
      <c r="C5" s="49"/>
      <c r="D5" s="50"/>
      <c r="E5" s="8">
        <v>2716334.5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61" t="s">
        <v>2</v>
      </c>
      <c r="B7" s="46"/>
      <c r="C7" s="46"/>
      <c r="D7" s="46"/>
      <c r="E7" s="13"/>
    </row>
    <row r="8" spans="1:9" x14ac:dyDescent="0.3">
      <c r="A8" s="62" t="s">
        <v>3</v>
      </c>
      <c r="B8" s="46"/>
      <c r="C8" s="46"/>
      <c r="D8" s="46"/>
      <c r="E8" s="9">
        <f>E21-E9</f>
        <v>292489.80637999985</v>
      </c>
    </row>
    <row r="9" spans="1:9" x14ac:dyDescent="0.3">
      <c r="A9" s="45" t="s">
        <v>4</v>
      </c>
      <c r="B9" s="46"/>
      <c r="C9" s="46"/>
      <c r="D9" s="46"/>
      <c r="E9" s="14">
        <f>SUM(E10:E20)</f>
        <v>51519.899999999994</v>
      </c>
    </row>
    <row r="10" spans="1:9" x14ac:dyDescent="0.3">
      <c r="A10" s="45" t="s">
        <v>102</v>
      </c>
      <c r="B10" s="46"/>
      <c r="C10" s="46"/>
      <c r="D10" s="46"/>
      <c r="E10" s="14">
        <f>1120.1+1535.9+43.1+80.9</f>
        <v>2780</v>
      </c>
    </row>
    <row r="11" spans="1:9" ht="34.200000000000003" customHeight="1" x14ac:dyDescent="0.3">
      <c r="A11" s="45" t="s">
        <v>103</v>
      </c>
      <c r="B11" s="46"/>
      <c r="C11" s="46"/>
      <c r="D11" s="46"/>
      <c r="E11" s="14">
        <f>1.2</f>
        <v>1.2</v>
      </c>
    </row>
    <row r="12" spans="1:9" ht="33.6" customHeight="1" x14ac:dyDescent="0.3">
      <c r="A12" s="45" t="s">
        <v>104</v>
      </c>
      <c r="B12" s="46"/>
      <c r="C12" s="46"/>
      <c r="D12" s="46"/>
      <c r="E12" s="14">
        <f>719.7+25.2</f>
        <v>744.90000000000009</v>
      </c>
    </row>
    <row r="13" spans="1:9" ht="33" customHeight="1" x14ac:dyDescent="0.3">
      <c r="A13" s="45" t="s">
        <v>105</v>
      </c>
      <c r="B13" s="46"/>
      <c r="C13" s="46"/>
      <c r="D13" s="46"/>
      <c r="E13" s="14">
        <f>529.2</f>
        <v>529.20000000000005</v>
      </c>
    </row>
    <row r="14" spans="1:9" ht="36.6" customHeight="1" x14ac:dyDescent="0.3">
      <c r="A14" s="45" t="s">
        <v>106</v>
      </c>
      <c r="B14" s="46"/>
      <c r="C14" s="46"/>
      <c r="D14" s="46"/>
      <c r="E14" s="14">
        <f>765.4+1802.8+224.7+912.8+2777.8</f>
        <v>6483.5</v>
      </c>
    </row>
    <row r="15" spans="1:9" ht="33" customHeight="1" x14ac:dyDescent="0.3">
      <c r="A15" s="45" t="s">
        <v>107</v>
      </c>
      <c r="B15" s="46"/>
      <c r="C15" s="46"/>
      <c r="D15" s="46"/>
      <c r="E15" s="14">
        <f>0.6</f>
        <v>0.6</v>
      </c>
    </row>
    <row r="16" spans="1:9" ht="46.2" customHeight="1" x14ac:dyDescent="0.3">
      <c r="A16" s="45" t="s">
        <v>108</v>
      </c>
      <c r="B16" s="46"/>
      <c r="C16" s="46"/>
      <c r="D16" s="46"/>
      <c r="E16" s="14">
        <f>7.5</f>
        <v>7.5</v>
      </c>
    </row>
    <row r="17" spans="1:5" ht="36" customHeight="1" x14ac:dyDescent="0.3">
      <c r="A17" s="45" t="s">
        <v>109</v>
      </c>
      <c r="B17" s="46"/>
      <c r="C17" s="46"/>
      <c r="D17" s="46"/>
      <c r="E17" s="14">
        <f>71.6</f>
        <v>71.599999999999994</v>
      </c>
    </row>
    <row r="18" spans="1:5" ht="28.2" customHeight="1" x14ac:dyDescent="0.3">
      <c r="A18" s="45" t="s">
        <v>110</v>
      </c>
      <c r="B18" s="46"/>
      <c r="C18" s="46"/>
      <c r="D18" s="46"/>
      <c r="E18" s="14">
        <f>40273</f>
        <v>40273</v>
      </c>
    </row>
    <row r="19" spans="1:5" ht="46.8" customHeight="1" x14ac:dyDescent="0.3">
      <c r="A19" s="45" t="s">
        <v>111</v>
      </c>
      <c r="B19" s="46"/>
      <c r="C19" s="46"/>
      <c r="D19" s="46"/>
      <c r="E19" s="14">
        <f>314.2</f>
        <v>314.2</v>
      </c>
    </row>
    <row r="20" spans="1:5" ht="76.8" customHeight="1" x14ac:dyDescent="0.3">
      <c r="A20" s="45" t="s">
        <v>112</v>
      </c>
      <c r="B20" s="46"/>
      <c r="C20" s="46"/>
      <c r="D20" s="46"/>
      <c r="E20" s="14">
        <v>314.2</v>
      </c>
    </row>
    <row r="21" spans="1:5" x14ac:dyDescent="0.3">
      <c r="A21" s="51" t="s">
        <v>5</v>
      </c>
      <c r="B21" s="52"/>
      <c r="C21" s="52"/>
      <c r="D21" s="53"/>
      <c r="E21" s="13">
        <f>'Муниципальные районы'!B38-Учреждения!E5+'Муниципальные районы'!B37</f>
        <v>344009.70637999987</v>
      </c>
    </row>
    <row r="22" spans="1:5" x14ac:dyDescent="0.3">
      <c r="A22" s="15"/>
      <c r="B22" s="16"/>
      <c r="C22" s="16"/>
      <c r="D22" s="6"/>
      <c r="E22" s="17"/>
    </row>
    <row r="23" spans="1:5" x14ac:dyDescent="0.3">
      <c r="A23" s="54" t="s">
        <v>14</v>
      </c>
      <c r="B23" s="56" t="s">
        <v>6</v>
      </c>
      <c r="C23" s="58" t="s">
        <v>7</v>
      </c>
      <c r="D23" s="59"/>
      <c r="E23" s="60"/>
    </row>
    <row r="24" spans="1:5" ht="82.8" x14ac:dyDescent="0.3">
      <c r="A24" s="55"/>
      <c r="B24" s="57"/>
      <c r="C24" s="18" t="s">
        <v>8</v>
      </c>
      <c r="D24" s="18" t="s">
        <v>9</v>
      </c>
      <c r="E24" s="18" t="s">
        <v>10</v>
      </c>
    </row>
    <row r="25" spans="1:5" x14ac:dyDescent="0.3">
      <c r="A25" s="21" t="s">
        <v>64</v>
      </c>
      <c r="B25" s="19">
        <v>12010.21011</v>
      </c>
      <c r="C25" s="19">
        <v>10063.93037</v>
      </c>
      <c r="D25" s="19">
        <v>1736.0178900000001</v>
      </c>
      <c r="E25" s="19"/>
    </row>
    <row r="26" spans="1:5" x14ac:dyDescent="0.3">
      <c r="A26" s="21" t="s">
        <v>65</v>
      </c>
      <c r="B26" s="19">
        <v>3547.1</v>
      </c>
      <c r="C26" s="19">
        <v>2918</v>
      </c>
      <c r="D26" s="19">
        <v>450</v>
      </c>
      <c r="E26" s="19"/>
    </row>
    <row r="27" spans="1:5" x14ac:dyDescent="0.3">
      <c r="A27" s="21" t="s">
        <v>66</v>
      </c>
      <c r="B27" s="19">
        <v>3888.5250000000001</v>
      </c>
      <c r="C27" s="19">
        <v>3888.5250000000001</v>
      </c>
      <c r="D27" s="19"/>
      <c r="E27" s="19"/>
    </row>
    <row r="28" spans="1:5" x14ac:dyDescent="0.3">
      <c r="A28" s="21" t="s">
        <v>67</v>
      </c>
      <c r="B28" s="19">
        <v>31524.212490000002</v>
      </c>
      <c r="C28" s="19">
        <v>12516.338400000001</v>
      </c>
      <c r="D28" s="19">
        <v>2714.3530799999999</v>
      </c>
      <c r="E28" s="19"/>
    </row>
    <row r="29" spans="1:5" ht="27.6" x14ac:dyDescent="0.3">
      <c r="A29" s="21" t="s">
        <v>68</v>
      </c>
      <c r="B29" s="19">
        <v>5711.3523999999998</v>
      </c>
      <c r="C29" s="19">
        <v>2438.6660000000002</v>
      </c>
      <c r="D29" s="19">
        <v>300</v>
      </c>
      <c r="E29" s="19"/>
    </row>
    <row r="30" spans="1:5" x14ac:dyDescent="0.3">
      <c r="A30" s="21" t="s">
        <v>69</v>
      </c>
      <c r="B30" s="19">
        <v>2965.19472</v>
      </c>
      <c r="C30" s="19">
        <v>2333.9490000000001</v>
      </c>
      <c r="D30" s="19">
        <v>467.62380000000002</v>
      </c>
      <c r="E30" s="19"/>
    </row>
    <row r="31" spans="1:5" x14ac:dyDescent="0.3">
      <c r="A31" s="21" t="s">
        <v>70</v>
      </c>
      <c r="B31" s="19">
        <v>4043.8575700000001</v>
      </c>
      <c r="C31" s="19">
        <v>3000</v>
      </c>
      <c r="D31" s="19">
        <v>600</v>
      </c>
      <c r="E31" s="19"/>
    </row>
    <row r="32" spans="1:5" ht="27.6" x14ac:dyDescent="0.3">
      <c r="A32" s="21" t="s">
        <v>71</v>
      </c>
      <c r="B32" s="19">
        <v>19870.045020000001</v>
      </c>
      <c r="C32" s="19">
        <v>5249.1126000000004</v>
      </c>
      <c r="D32" s="19">
        <v>1095.0419999999999</v>
      </c>
      <c r="E32" s="19">
        <v>3797.73</v>
      </c>
    </row>
    <row r="33" spans="1:5" x14ac:dyDescent="0.3">
      <c r="A33" s="21" t="s">
        <v>72</v>
      </c>
      <c r="B33" s="19">
        <v>5980</v>
      </c>
      <c r="C33" s="19">
        <v>4300</v>
      </c>
      <c r="D33" s="19">
        <v>1570</v>
      </c>
      <c r="E33" s="19"/>
    </row>
    <row r="34" spans="1:5" x14ac:dyDescent="0.3">
      <c r="A34" s="21" t="s">
        <v>73</v>
      </c>
      <c r="B34" s="19">
        <v>67792.596569999994</v>
      </c>
      <c r="C34" s="19">
        <v>3250</v>
      </c>
      <c r="D34" s="19">
        <v>588</v>
      </c>
      <c r="E34" s="19">
        <v>1063.3643999999999</v>
      </c>
    </row>
    <row r="35" spans="1:5" x14ac:dyDescent="0.3">
      <c r="A35" s="21" t="s">
        <v>74</v>
      </c>
      <c r="B35" s="19">
        <v>156640.31200999999</v>
      </c>
      <c r="C35" s="19">
        <v>7826.5</v>
      </c>
      <c r="D35" s="19">
        <v>1289.3339599999999</v>
      </c>
      <c r="E35" s="19">
        <v>2765.9760000000001</v>
      </c>
    </row>
    <row r="36" spans="1:5" x14ac:dyDescent="0.3">
      <c r="A36" s="21" t="s">
        <v>75</v>
      </c>
      <c r="B36" s="19">
        <v>523183.10421999998</v>
      </c>
      <c r="C36" s="19">
        <v>8822.8037899999999</v>
      </c>
      <c r="D36" s="19">
        <v>2412.3689399999998</v>
      </c>
      <c r="E36" s="19">
        <v>232.10831999999999</v>
      </c>
    </row>
    <row r="37" spans="1:5" x14ac:dyDescent="0.3">
      <c r="A37" s="21" t="s">
        <v>76</v>
      </c>
      <c r="B37" s="19">
        <v>298422.90133000002</v>
      </c>
      <c r="C37" s="19">
        <v>17553.108380000001</v>
      </c>
      <c r="D37" s="19">
        <v>4755.4550099999997</v>
      </c>
      <c r="E37" s="19">
        <v>204528.96067</v>
      </c>
    </row>
    <row r="38" spans="1:5" x14ac:dyDescent="0.3">
      <c r="A38" s="21" t="s">
        <v>77</v>
      </c>
      <c r="B38" s="19">
        <v>43962.561260000002</v>
      </c>
      <c r="C38" s="19">
        <v>1815</v>
      </c>
      <c r="D38" s="19">
        <v>300</v>
      </c>
      <c r="E38" s="19"/>
    </row>
    <row r="39" spans="1:5" ht="27.6" x14ac:dyDescent="0.3">
      <c r="A39" s="21" t="s">
        <v>78</v>
      </c>
      <c r="B39" s="19">
        <v>55337.171970000003</v>
      </c>
      <c r="C39" s="19">
        <v>34746</v>
      </c>
      <c r="D39" s="19">
        <v>12630</v>
      </c>
      <c r="E39" s="19"/>
    </row>
    <row r="40" spans="1:5" x14ac:dyDescent="0.3">
      <c r="A40" s="21" t="s">
        <v>79</v>
      </c>
      <c r="B40" s="19">
        <v>16493.754300000001</v>
      </c>
      <c r="C40" s="19">
        <v>1243.8</v>
      </c>
      <c r="D40" s="19">
        <v>256.60000000000002</v>
      </c>
      <c r="E40" s="19"/>
    </row>
    <row r="41" spans="1:5" x14ac:dyDescent="0.3">
      <c r="A41" s="21" t="s">
        <v>80</v>
      </c>
      <c r="B41" s="19">
        <v>12677.27723</v>
      </c>
      <c r="C41" s="19">
        <v>1614.8624600000001</v>
      </c>
      <c r="D41" s="19">
        <v>841.41182000000003</v>
      </c>
      <c r="E41" s="19"/>
    </row>
    <row r="42" spans="1:5" x14ac:dyDescent="0.3">
      <c r="A42" s="21" t="s">
        <v>81</v>
      </c>
      <c r="B42" s="19">
        <v>847.9</v>
      </c>
      <c r="C42" s="19">
        <v>850</v>
      </c>
      <c r="D42" s="19"/>
      <c r="E42" s="19"/>
    </row>
    <row r="43" spans="1:5" ht="27.6" x14ac:dyDescent="0.3">
      <c r="A43" s="21" t="s">
        <v>82</v>
      </c>
      <c r="B43" s="19">
        <v>20656.370289999999</v>
      </c>
      <c r="C43" s="19">
        <v>9284.5985199999996</v>
      </c>
      <c r="D43" s="19">
        <v>2611.48551</v>
      </c>
      <c r="E43" s="19">
        <v>1735.7612999999999</v>
      </c>
    </row>
    <row r="44" spans="1:5" x14ac:dyDescent="0.3">
      <c r="A44" s="21" t="s">
        <v>83</v>
      </c>
      <c r="B44" s="19">
        <v>12084.436</v>
      </c>
      <c r="C44" s="19">
        <v>978.9</v>
      </c>
      <c r="D44" s="19">
        <v>123.2</v>
      </c>
      <c r="E44" s="19"/>
    </row>
    <row r="45" spans="1:5" x14ac:dyDescent="0.3">
      <c r="A45" s="21" t="s">
        <v>84</v>
      </c>
      <c r="B45" s="19">
        <v>266769.8762</v>
      </c>
      <c r="C45" s="19">
        <v>4661.0829999999996</v>
      </c>
      <c r="D45" s="19">
        <v>1162.9580000000001</v>
      </c>
      <c r="E45" s="19"/>
    </row>
    <row r="46" spans="1:5" x14ac:dyDescent="0.3">
      <c r="A46" s="21" t="s">
        <v>85</v>
      </c>
      <c r="B46" s="19">
        <v>16478.475999999999</v>
      </c>
      <c r="C46" s="19">
        <v>10278.34</v>
      </c>
      <c r="D46" s="19">
        <v>2900.9470000000001</v>
      </c>
      <c r="E46" s="19">
        <v>115</v>
      </c>
    </row>
    <row r="47" spans="1:5" x14ac:dyDescent="0.3">
      <c r="A47" s="21" t="s">
        <v>86</v>
      </c>
      <c r="B47" s="19">
        <v>2007.7993799999999</v>
      </c>
      <c r="C47" s="19">
        <v>1400</v>
      </c>
      <c r="D47" s="19">
        <v>272</v>
      </c>
      <c r="E47" s="19"/>
    </row>
    <row r="48" spans="1:5" x14ac:dyDescent="0.3">
      <c r="A48" s="21" t="s">
        <v>87</v>
      </c>
      <c r="B48" s="19">
        <v>1801.6563699999999</v>
      </c>
      <c r="C48" s="19">
        <v>1038.68289</v>
      </c>
      <c r="D48" s="19">
        <v>532.23231999999996</v>
      </c>
      <c r="E48" s="19"/>
    </row>
    <row r="49" spans="1:5" x14ac:dyDescent="0.3">
      <c r="A49" s="21" t="s">
        <v>88</v>
      </c>
      <c r="B49" s="19">
        <v>1674.96</v>
      </c>
      <c r="C49" s="19">
        <v>1112</v>
      </c>
      <c r="D49" s="19">
        <v>155.6</v>
      </c>
      <c r="E49" s="19"/>
    </row>
    <row r="50" spans="1:5" x14ac:dyDescent="0.3">
      <c r="A50" s="21" t="s">
        <v>89</v>
      </c>
      <c r="B50" s="19">
        <v>283</v>
      </c>
      <c r="C50" s="19"/>
      <c r="D50" s="19">
        <v>283</v>
      </c>
      <c r="E50" s="19"/>
    </row>
    <row r="51" spans="1:5" ht="27.6" x14ac:dyDescent="0.3">
      <c r="A51" s="21" t="s">
        <v>90</v>
      </c>
      <c r="B51" s="19">
        <v>15528.24813</v>
      </c>
      <c r="C51" s="19">
        <v>6256.25</v>
      </c>
      <c r="D51" s="19">
        <v>929.5</v>
      </c>
      <c r="E51" s="19"/>
    </row>
    <row r="52" spans="1:5" ht="27.6" x14ac:dyDescent="0.3">
      <c r="A52" s="21" t="s">
        <v>91</v>
      </c>
      <c r="B52" s="19">
        <v>227.87862000000001</v>
      </c>
      <c r="C52" s="19">
        <v>193.68049999999999</v>
      </c>
      <c r="D52" s="19">
        <v>32.698120000000003</v>
      </c>
      <c r="E52" s="19"/>
    </row>
    <row r="53" spans="1:5" x14ac:dyDescent="0.3">
      <c r="A53" s="21" t="s">
        <v>92</v>
      </c>
      <c r="B53" s="19">
        <v>461.99700999999999</v>
      </c>
      <c r="C53" s="19">
        <v>367.92306000000002</v>
      </c>
      <c r="D53" s="19"/>
      <c r="E53" s="19"/>
    </row>
    <row r="54" spans="1:5" x14ac:dyDescent="0.3">
      <c r="A54" s="21" t="s">
        <v>93</v>
      </c>
      <c r="B54" s="19">
        <v>1969.5082</v>
      </c>
      <c r="C54" s="19">
        <v>1701.6102000000001</v>
      </c>
      <c r="D54" s="19">
        <v>251.90799999999999</v>
      </c>
      <c r="E54" s="19"/>
    </row>
    <row r="55" spans="1:5" x14ac:dyDescent="0.3">
      <c r="A55" s="21" t="s">
        <v>94</v>
      </c>
      <c r="B55" s="19">
        <v>71192.456760000001</v>
      </c>
      <c r="C55" s="19">
        <v>957.69416000000001</v>
      </c>
      <c r="D55" s="19">
        <v>492.87621000000001</v>
      </c>
      <c r="E55" s="19">
        <v>-10.978999999999999</v>
      </c>
    </row>
    <row r="56" spans="1:5" x14ac:dyDescent="0.3">
      <c r="A56" s="21" t="s">
        <v>95</v>
      </c>
      <c r="B56" s="19">
        <v>16209.874110000001</v>
      </c>
      <c r="C56" s="19">
        <v>4645.0672100000002</v>
      </c>
      <c r="D56" s="19">
        <v>1562.0989199999999</v>
      </c>
      <c r="E56" s="19"/>
    </row>
    <row r="57" spans="1:5" x14ac:dyDescent="0.3">
      <c r="A57" s="21" t="s">
        <v>96</v>
      </c>
      <c r="B57" s="19">
        <v>1173.15338</v>
      </c>
      <c r="C57" s="19">
        <v>477.24984999999998</v>
      </c>
      <c r="D57" s="19">
        <v>146.01499999999999</v>
      </c>
      <c r="E57" s="19"/>
    </row>
    <row r="58" spans="1:5" x14ac:dyDescent="0.3">
      <c r="A58" s="21" t="s">
        <v>97</v>
      </c>
      <c r="B58" s="19">
        <v>1140.55</v>
      </c>
      <c r="C58" s="19">
        <v>826.5</v>
      </c>
      <c r="D58" s="19">
        <v>149.05000000000001</v>
      </c>
      <c r="E58" s="19"/>
    </row>
    <row r="59" spans="1:5" x14ac:dyDescent="0.3">
      <c r="A59" s="21" t="s">
        <v>98</v>
      </c>
      <c r="B59" s="19">
        <v>1465.6780000000001</v>
      </c>
      <c r="C59" s="19">
        <v>1114.1522</v>
      </c>
      <c r="D59" s="19">
        <v>318.22579999999999</v>
      </c>
      <c r="E59" s="19"/>
    </row>
    <row r="60" spans="1:5" ht="27.6" x14ac:dyDescent="0.3">
      <c r="A60" s="21" t="s">
        <v>99</v>
      </c>
      <c r="B60" s="19">
        <v>1875.6776400000001</v>
      </c>
      <c r="C60" s="19">
        <v>600</v>
      </c>
      <c r="D60" s="19">
        <v>130</v>
      </c>
      <c r="E60" s="19"/>
    </row>
    <row r="61" spans="1:5" x14ac:dyDescent="0.3">
      <c r="A61" s="23" t="s">
        <v>100</v>
      </c>
      <c r="B61" s="20">
        <v>1697899.6722899999</v>
      </c>
      <c r="C61" s="20">
        <v>170324.32759</v>
      </c>
      <c r="D61" s="20">
        <v>44060.001380000002</v>
      </c>
      <c r="E61" s="20">
        <v>214227.92168999999</v>
      </c>
    </row>
  </sheetData>
  <mergeCells count="21">
    <mergeCell ref="A1:E1"/>
    <mergeCell ref="A2:E2"/>
    <mergeCell ref="A5:D5"/>
    <mergeCell ref="A21:D21"/>
    <mergeCell ref="A23:A24"/>
    <mergeCell ref="B23:B24"/>
    <mergeCell ref="C23:E23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view="pageBreakPreview" zoomScaleNormal="100" zoomScaleSheetLayoutView="100" workbookViewId="0">
      <selection activeCell="B38" sqref="B38"/>
    </sheetView>
  </sheetViews>
  <sheetFormatPr defaultRowHeight="14.4" x14ac:dyDescent="0.3"/>
  <cols>
    <col min="1" max="1" width="38.33203125" customWidth="1"/>
    <col min="2" max="2" width="13.109375" customWidth="1"/>
    <col min="3" max="3" width="13.5546875" customWidth="1"/>
    <col min="4" max="4" width="13.44140625" customWidth="1"/>
    <col min="5" max="5" width="13.6640625" customWidth="1"/>
    <col min="6" max="6" width="14.5546875" customWidth="1"/>
    <col min="7" max="7" width="14.33203125" customWidth="1"/>
    <col min="8" max="8" width="14" customWidth="1"/>
    <col min="9" max="9" width="13.21875" customWidth="1"/>
    <col min="10" max="10" width="12.6640625" customWidth="1"/>
    <col min="11" max="11" width="11" customWidth="1"/>
    <col min="12" max="12" width="14.33203125" customWidth="1"/>
    <col min="13" max="13" width="13.33203125" customWidth="1"/>
    <col min="14" max="14" width="13.88671875" customWidth="1"/>
    <col min="15" max="15" width="13.5546875" customWidth="1"/>
    <col min="16" max="16" width="11.5546875" customWidth="1"/>
  </cols>
  <sheetData>
    <row r="1" spans="1:20" s="29" customFormat="1" ht="15.6" x14ac:dyDescent="0.3">
      <c r="A1" s="43" t="s">
        <v>63</v>
      </c>
      <c r="C1" s="30" t="s">
        <v>13</v>
      </c>
    </row>
    <row r="2" spans="1:20" x14ac:dyDescent="0.3">
      <c r="A2" s="38" t="str">
        <f>TEXT(EndData2,"[$-FC19]ДД.ММ.ГГГ")</f>
        <v>03.09.2015</v>
      </c>
      <c r="B2" s="38">
        <f>A2+1</f>
        <v>42251</v>
      </c>
      <c r="C2" s="44" t="str">
        <f>TEXT(B2,"[$-FC19]ДД.ММ.ГГГ")</f>
        <v>04.09.2015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/>
      <c r="D4" s="40"/>
      <c r="E4" s="40"/>
      <c r="F4" s="40"/>
      <c r="G4" s="40"/>
      <c r="H4" s="40"/>
      <c r="I4" s="40"/>
      <c r="J4" s="40">
        <v>1343.3237999999999</v>
      </c>
      <c r="K4" s="40">
        <v>190.0686</v>
      </c>
      <c r="L4" s="40"/>
      <c r="M4" s="40"/>
      <c r="N4" s="40"/>
      <c r="O4" s="40"/>
      <c r="P4" s="26">
        <v>1533.3924</v>
      </c>
      <c r="Q4" s="27"/>
      <c r="R4" s="27"/>
      <c r="S4" s="27"/>
      <c r="T4" s="27"/>
    </row>
    <row r="5" spans="1:20" ht="40.200000000000003" x14ac:dyDescent="0.3">
      <c r="A5" s="25" t="s">
        <v>32</v>
      </c>
      <c r="B5" s="40"/>
      <c r="C5" s="40">
        <v>12820.081200000001</v>
      </c>
      <c r="D5" s="40">
        <v>17568.25</v>
      </c>
      <c r="E5" s="40">
        <v>7856.25</v>
      </c>
      <c r="F5" s="40">
        <v>8106.3131999999996</v>
      </c>
      <c r="G5" s="40">
        <v>22292.25</v>
      </c>
      <c r="H5" s="40">
        <v>6190.2728999999999</v>
      </c>
      <c r="I5" s="40">
        <v>5046.2838000000002</v>
      </c>
      <c r="J5" s="40">
        <v>314.1678</v>
      </c>
      <c r="K5" s="40">
        <v>4627.1153999999997</v>
      </c>
      <c r="L5" s="40">
        <v>21962.0556</v>
      </c>
      <c r="M5" s="40">
        <v>9231</v>
      </c>
      <c r="N5" s="40">
        <v>15881.861999999999</v>
      </c>
      <c r="O5" s="40">
        <v>14070.475</v>
      </c>
      <c r="P5" s="26">
        <v>145966.3769</v>
      </c>
      <c r="Q5" s="27"/>
      <c r="R5" s="27"/>
      <c r="S5" s="27"/>
      <c r="T5" s="27"/>
    </row>
    <row r="6" spans="1:20" ht="27" x14ac:dyDescent="0.3">
      <c r="A6" s="25" t="s">
        <v>33</v>
      </c>
      <c r="B6" s="40">
        <v>1136</v>
      </c>
      <c r="C6" s="40"/>
      <c r="D6" s="40">
        <v>75</v>
      </c>
      <c r="E6" s="40">
        <v>340</v>
      </c>
      <c r="F6" s="40"/>
      <c r="G6" s="40">
        <v>100</v>
      </c>
      <c r="H6" s="40"/>
      <c r="I6" s="40"/>
      <c r="J6" s="40">
        <v>166.8</v>
      </c>
      <c r="K6" s="40"/>
      <c r="L6" s="40"/>
      <c r="M6" s="40"/>
      <c r="N6" s="40">
        <v>58.630200000000002</v>
      </c>
      <c r="O6" s="40"/>
      <c r="P6" s="26">
        <v>1876.4302</v>
      </c>
      <c r="Q6" s="27"/>
      <c r="R6" s="27"/>
      <c r="S6" s="27"/>
      <c r="T6" s="27"/>
    </row>
    <row r="7" spans="1:20" ht="66.599999999999994" x14ac:dyDescent="0.3">
      <c r="A7" s="25" t="s">
        <v>34</v>
      </c>
      <c r="B7" s="40">
        <v>60721.973910000001</v>
      </c>
      <c r="C7" s="40">
        <v>40313.987000000001</v>
      </c>
      <c r="D7" s="40">
        <v>17634.075000000001</v>
      </c>
      <c r="E7" s="40">
        <v>12787.258</v>
      </c>
      <c r="F7" s="40">
        <v>5288.07708</v>
      </c>
      <c r="G7" s="40">
        <v>16419.924999999999</v>
      </c>
      <c r="H7" s="40">
        <v>12311.85662</v>
      </c>
      <c r="I7" s="40">
        <v>4262.7157800000004</v>
      </c>
      <c r="J7" s="40">
        <v>18038.08138</v>
      </c>
      <c r="K7" s="40">
        <v>5824.2473399999999</v>
      </c>
      <c r="L7" s="40">
        <v>11230.86918</v>
      </c>
      <c r="M7" s="40">
        <v>12333.541660000001</v>
      </c>
      <c r="N7" s="40">
        <v>4000</v>
      </c>
      <c r="O7" s="40">
        <v>9020.94</v>
      </c>
      <c r="P7" s="26">
        <v>230187.54795000001</v>
      </c>
      <c r="Q7" s="27"/>
      <c r="R7" s="27"/>
      <c r="S7" s="27"/>
      <c r="T7" s="27"/>
    </row>
    <row r="8" spans="1:20" ht="93" x14ac:dyDescent="0.3">
      <c r="A8" s="25" t="s">
        <v>35</v>
      </c>
      <c r="B8" s="40">
        <v>323.14600000000002</v>
      </c>
      <c r="C8" s="40"/>
      <c r="D8" s="40"/>
      <c r="E8" s="40"/>
      <c r="F8" s="40"/>
      <c r="G8" s="40"/>
      <c r="H8" s="40"/>
      <c r="I8" s="40"/>
      <c r="J8" s="40"/>
      <c r="K8" s="40"/>
      <c r="L8" s="40">
        <v>114</v>
      </c>
      <c r="M8" s="40"/>
      <c r="N8" s="40"/>
      <c r="O8" s="40">
        <v>1790.86</v>
      </c>
      <c r="P8" s="26">
        <v>2228.0059999999999</v>
      </c>
      <c r="Q8" s="27"/>
      <c r="R8" s="27"/>
      <c r="S8" s="27"/>
      <c r="T8" s="27"/>
    </row>
    <row r="9" spans="1:20" ht="66.599999999999994" x14ac:dyDescent="0.3">
      <c r="A9" s="25" t="s">
        <v>36</v>
      </c>
      <c r="B9" s="40">
        <v>3848.8120600000002</v>
      </c>
      <c r="C9" s="40">
        <v>96.676209999999998</v>
      </c>
      <c r="D9" s="40"/>
      <c r="E9" s="40"/>
      <c r="F9" s="40"/>
      <c r="G9" s="40"/>
      <c r="H9" s="40"/>
      <c r="I9" s="40">
        <v>379</v>
      </c>
      <c r="J9" s="40"/>
      <c r="K9" s="40"/>
      <c r="L9" s="40"/>
      <c r="M9" s="40"/>
      <c r="N9" s="40"/>
      <c r="O9" s="40"/>
      <c r="P9" s="26">
        <v>4324.4882699999998</v>
      </c>
      <c r="Q9" s="27"/>
      <c r="R9" s="27"/>
      <c r="S9" s="27"/>
      <c r="T9" s="27"/>
    </row>
    <row r="10" spans="1:20" ht="79.8" x14ac:dyDescent="0.3">
      <c r="A10" s="25" t="s">
        <v>37</v>
      </c>
      <c r="B10" s="40">
        <v>124.00620000000001</v>
      </c>
      <c r="C10" s="40"/>
      <c r="D10" s="40"/>
      <c r="E10" s="40"/>
      <c r="F10" s="40"/>
      <c r="G10" s="40"/>
      <c r="H10" s="40"/>
      <c r="I10" s="40"/>
      <c r="J10" s="40">
        <v>31.992239999999999</v>
      </c>
      <c r="K10" s="40"/>
      <c r="L10" s="40"/>
      <c r="M10" s="40"/>
      <c r="N10" s="40"/>
      <c r="O10" s="40"/>
      <c r="P10" s="26">
        <v>155.99843999999999</v>
      </c>
      <c r="Q10" s="27"/>
      <c r="R10" s="27"/>
      <c r="S10" s="27"/>
      <c r="T10" s="27"/>
    </row>
    <row r="11" spans="1:20" ht="66.599999999999994" x14ac:dyDescent="0.3">
      <c r="A11" s="25" t="s">
        <v>38</v>
      </c>
      <c r="B11" s="40"/>
      <c r="C11" s="40">
        <v>3957.7469999999998</v>
      </c>
      <c r="D11" s="40">
        <v>660.75</v>
      </c>
      <c r="E11" s="40">
        <v>312.5</v>
      </c>
      <c r="F11" s="40">
        <v>157.95959999999999</v>
      </c>
      <c r="G11" s="40">
        <v>624.41665999999998</v>
      </c>
      <c r="H11" s="40">
        <v>152.755</v>
      </c>
      <c r="I11" s="40">
        <v>43.034399999999998</v>
      </c>
      <c r="J11" s="40"/>
      <c r="K11" s="40"/>
      <c r="L11" s="40">
        <v>271.88400000000001</v>
      </c>
      <c r="M11" s="40">
        <v>241.08332999999999</v>
      </c>
      <c r="N11" s="40">
        <v>250.11660000000001</v>
      </c>
      <c r="O11" s="40">
        <v>142.25</v>
      </c>
      <c r="P11" s="26">
        <v>6814.4965899999997</v>
      </c>
      <c r="Q11" s="27"/>
      <c r="R11" s="27"/>
      <c r="S11" s="27"/>
      <c r="T11" s="27"/>
    </row>
    <row r="12" spans="1:20" ht="79.8" x14ac:dyDescent="0.3">
      <c r="A12" s="25" t="s">
        <v>39</v>
      </c>
      <c r="B12" s="40">
        <v>1211.5250000000001</v>
      </c>
      <c r="C12" s="40">
        <v>243.61500000000001</v>
      </c>
      <c r="D12" s="40">
        <v>242.2</v>
      </c>
      <c r="E12" s="40">
        <v>111.3</v>
      </c>
      <c r="F12" s="40">
        <v>172.09780000000001</v>
      </c>
      <c r="G12" s="40">
        <v>86.083330000000004</v>
      </c>
      <c r="H12" s="40">
        <v>54.76</v>
      </c>
      <c r="I12" s="40">
        <v>99.376900000000006</v>
      </c>
      <c r="J12" s="40">
        <v>239.00110000000001</v>
      </c>
      <c r="K12" s="40">
        <v>57</v>
      </c>
      <c r="L12" s="40">
        <v>92.907600000000002</v>
      </c>
      <c r="M12" s="40">
        <v>92.833330000000004</v>
      </c>
      <c r="N12" s="40">
        <v>59.43</v>
      </c>
      <c r="O12" s="40">
        <v>57.793700000000001</v>
      </c>
      <c r="P12" s="26">
        <v>2819.9237600000001</v>
      </c>
      <c r="Q12" s="27"/>
      <c r="R12" s="27"/>
      <c r="S12" s="27"/>
      <c r="T12" s="27"/>
    </row>
    <row r="13" spans="1:20" ht="53.4" x14ac:dyDescent="0.3">
      <c r="A13" s="25" t="s">
        <v>40</v>
      </c>
      <c r="B13" s="40">
        <v>1195.3</v>
      </c>
      <c r="C13" s="40">
        <v>546.15</v>
      </c>
      <c r="D13" s="40">
        <v>369</v>
      </c>
      <c r="E13" s="40">
        <v>340</v>
      </c>
      <c r="F13" s="40">
        <v>150</v>
      </c>
      <c r="G13" s="40">
        <v>323</v>
      </c>
      <c r="H13" s="40">
        <v>65</v>
      </c>
      <c r="I13" s="40">
        <v>32.200000000000003</v>
      </c>
      <c r="J13" s="40">
        <v>504.4</v>
      </c>
      <c r="K13" s="40">
        <v>110.13</v>
      </c>
      <c r="L13" s="40">
        <v>230</v>
      </c>
      <c r="M13" s="40">
        <v>200</v>
      </c>
      <c r="N13" s="40">
        <v>216.1</v>
      </c>
      <c r="O13" s="40">
        <v>79.62988</v>
      </c>
      <c r="P13" s="26">
        <v>4360.9098800000002</v>
      </c>
      <c r="Q13" s="27"/>
      <c r="R13" s="27"/>
      <c r="S13" s="27"/>
      <c r="T13" s="27"/>
    </row>
    <row r="14" spans="1:20" ht="66.599999999999994" x14ac:dyDescent="0.3">
      <c r="A14" s="25" t="s">
        <v>41</v>
      </c>
      <c r="B14" s="40">
        <v>3183.0839999999998</v>
      </c>
      <c r="C14" s="40">
        <v>1201.4425699999999</v>
      </c>
      <c r="D14" s="40">
        <v>251</v>
      </c>
      <c r="E14" s="40">
        <v>71</v>
      </c>
      <c r="F14" s="40">
        <v>105</v>
      </c>
      <c r="G14" s="40">
        <v>150.12</v>
      </c>
      <c r="H14" s="40">
        <v>94.663250000000005</v>
      </c>
      <c r="I14" s="40">
        <v>91</v>
      </c>
      <c r="J14" s="40">
        <v>478.06400000000002</v>
      </c>
      <c r="K14" s="40">
        <v>75</v>
      </c>
      <c r="L14" s="40">
        <v>298</v>
      </c>
      <c r="M14" s="40">
        <v>40</v>
      </c>
      <c r="N14" s="40">
        <v>247.8</v>
      </c>
      <c r="O14" s="40">
        <v>146.24942999999999</v>
      </c>
      <c r="P14" s="26">
        <v>6432.4232499999998</v>
      </c>
      <c r="Q14" s="27"/>
      <c r="R14" s="27"/>
      <c r="S14" s="27"/>
      <c r="T14" s="27"/>
    </row>
    <row r="15" spans="1:20" ht="93" x14ac:dyDescent="0.3">
      <c r="A15" s="25" t="s">
        <v>42</v>
      </c>
      <c r="B15" s="40">
        <v>17376.370449999999</v>
      </c>
      <c r="C15" s="40">
        <v>1350.8586</v>
      </c>
      <c r="D15" s="40">
        <v>115</v>
      </c>
      <c r="E15" s="40"/>
      <c r="F15" s="40"/>
      <c r="G15" s="40"/>
      <c r="H15" s="40"/>
      <c r="I15" s="40"/>
      <c r="J15" s="40">
        <v>260</v>
      </c>
      <c r="K15" s="40"/>
      <c r="L15" s="40"/>
      <c r="M15" s="40"/>
      <c r="N15" s="40"/>
      <c r="O15" s="40"/>
      <c r="P15" s="26">
        <v>19102.229050000002</v>
      </c>
      <c r="Q15" s="27"/>
      <c r="R15" s="27"/>
      <c r="S15" s="27"/>
      <c r="T15" s="27"/>
    </row>
    <row r="16" spans="1:20" ht="93" x14ac:dyDescent="0.3">
      <c r="A16" s="25" t="s">
        <v>43</v>
      </c>
      <c r="B16" s="40"/>
      <c r="C16" s="40">
        <v>3377.18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6">
        <v>3377.18</v>
      </c>
      <c r="Q16" s="27"/>
      <c r="R16" s="27"/>
      <c r="S16" s="27"/>
      <c r="T16" s="27"/>
    </row>
    <row r="17" spans="1:20" ht="79.8" x14ac:dyDescent="0.3">
      <c r="A17" s="25" t="s">
        <v>44</v>
      </c>
      <c r="B17" s="40"/>
      <c r="C17" s="40">
        <v>450</v>
      </c>
      <c r="D17" s="40"/>
      <c r="E17" s="40"/>
      <c r="F17" s="40"/>
      <c r="G17" s="40">
        <v>18.754000000000001</v>
      </c>
      <c r="H17" s="40"/>
      <c r="I17" s="40"/>
      <c r="J17" s="40">
        <v>37.51</v>
      </c>
      <c r="K17" s="40"/>
      <c r="L17" s="40"/>
      <c r="M17" s="40"/>
      <c r="N17" s="40"/>
      <c r="O17" s="40"/>
      <c r="P17" s="26">
        <v>506.26400000000001</v>
      </c>
      <c r="Q17" s="27"/>
      <c r="R17" s="27"/>
      <c r="S17" s="27"/>
      <c r="T17" s="27"/>
    </row>
    <row r="18" spans="1:20" ht="304.2" x14ac:dyDescent="0.3">
      <c r="A18" s="25" t="s">
        <v>45</v>
      </c>
      <c r="B18" s="40">
        <v>11593.58</v>
      </c>
      <c r="C18" s="40">
        <v>9048.8090200000006</v>
      </c>
      <c r="D18" s="40">
        <v>1460</v>
      </c>
      <c r="E18" s="40">
        <v>1290</v>
      </c>
      <c r="F18" s="40"/>
      <c r="G18" s="40">
        <v>2100</v>
      </c>
      <c r="H18" s="40">
        <v>1227.25</v>
      </c>
      <c r="I18" s="40">
        <v>86.311999999999998</v>
      </c>
      <c r="J18" s="40">
        <v>2800</v>
      </c>
      <c r="K18" s="40">
        <v>1220.7460000000001</v>
      </c>
      <c r="L18" s="40">
        <v>800</v>
      </c>
      <c r="M18" s="40">
        <v>900</v>
      </c>
      <c r="N18" s="40">
        <v>1639.61861</v>
      </c>
      <c r="O18" s="40">
        <v>879.24167</v>
      </c>
      <c r="P18" s="26">
        <v>35045.5573</v>
      </c>
      <c r="Q18" s="27"/>
      <c r="R18" s="27"/>
      <c r="S18" s="27"/>
      <c r="T18" s="27"/>
    </row>
    <row r="19" spans="1:20" ht="159" x14ac:dyDescent="0.3">
      <c r="A19" s="25" t="s">
        <v>46</v>
      </c>
      <c r="B19" s="40">
        <v>120691.23054999999</v>
      </c>
      <c r="C19" s="40">
        <v>74751.92</v>
      </c>
      <c r="D19" s="40">
        <v>18528.802</v>
      </c>
      <c r="E19" s="40">
        <v>13200</v>
      </c>
      <c r="F19" s="40"/>
      <c r="G19" s="40">
        <v>19200</v>
      </c>
      <c r="H19" s="40">
        <v>7260.0829999999996</v>
      </c>
      <c r="I19" s="40">
        <v>2400</v>
      </c>
      <c r="J19" s="40">
        <v>19735</v>
      </c>
      <c r="K19" s="40">
        <v>6300</v>
      </c>
      <c r="L19" s="40">
        <v>11000</v>
      </c>
      <c r="M19" s="40">
        <v>11450</v>
      </c>
      <c r="N19" s="40">
        <v>13050</v>
      </c>
      <c r="O19" s="40">
        <v>12476.83779</v>
      </c>
      <c r="P19" s="26">
        <v>330043.87333999999</v>
      </c>
      <c r="Q19" s="27"/>
      <c r="R19" s="27"/>
      <c r="S19" s="27"/>
      <c r="T19" s="27"/>
    </row>
    <row r="20" spans="1:20" ht="93" x14ac:dyDescent="0.3">
      <c r="A20" s="25" t="s">
        <v>47</v>
      </c>
      <c r="B20" s="40"/>
      <c r="C20" s="40">
        <v>539.77979000000005</v>
      </c>
      <c r="D20" s="40">
        <v>1014.5</v>
      </c>
      <c r="E20" s="40">
        <v>710</v>
      </c>
      <c r="F20" s="40"/>
      <c r="G20" s="40">
        <v>1200</v>
      </c>
      <c r="H20" s="40">
        <v>430</v>
      </c>
      <c r="I20" s="40">
        <v>60</v>
      </c>
      <c r="J20" s="40">
        <v>665</v>
      </c>
      <c r="K20" s="40"/>
      <c r="L20" s="40">
        <v>219.3946</v>
      </c>
      <c r="M20" s="40">
        <v>1750</v>
      </c>
      <c r="N20" s="40">
        <v>148.07321999999999</v>
      </c>
      <c r="O20" s="40">
        <v>6729.6</v>
      </c>
      <c r="P20" s="26">
        <v>13466.347610000001</v>
      </c>
      <c r="Q20" s="27"/>
      <c r="R20" s="27"/>
      <c r="S20" s="27"/>
      <c r="T20" s="27"/>
    </row>
    <row r="21" spans="1:20" ht="119.4" x14ac:dyDescent="0.3">
      <c r="A21" s="25" t="s">
        <v>48</v>
      </c>
      <c r="B21" s="40">
        <v>44.684640000000002</v>
      </c>
      <c r="C21" s="40">
        <v>32.827939999999998</v>
      </c>
      <c r="D21" s="40"/>
      <c r="E21" s="40"/>
      <c r="F21" s="40">
        <v>3.7250000000000001</v>
      </c>
      <c r="G21" s="40"/>
      <c r="H21" s="40">
        <v>3.7250000000000001</v>
      </c>
      <c r="I21" s="40"/>
      <c r="J21" s="40">
        <v>2.8477999999999999</v>
      </c>
      <c r="K21" s="40"/>
      <c r="L21" s="40"/>
      <c r="M21" s="40"/>
      <c r="N21" s="40"/>
      <c r="O21" s="40"/>
      <c r="P21" s="26">
        <v>87.810379999999995</v>
      </c>
      <c r="Q21" s="27"/>
      <c r="R21" s="27"/>
      <c r="S21" s="27"/>
      <c r="T21" s="27"/>
    </row>
    <row r="22" spans="1:20" ht="106.2" x14ac:dyDescent="0.3">
      <c r="A22" s="25" t="s">
        <v>49</v>
      </c>
      <c r="B22" s="40">
        <v>2178</v>
      </c>
      <c r="C22" s="40">
        <v>609</v>
      </c>
      <c r="D22" s="40">
        <v>302</v>
      </c>
      <c r="E22" s="40"/>
      <c r="F22" s="40">
        <v>63.75</v>
      </c>
      <c r="G22" s="40">
        <v>212.5</v>
      </c>
      <c r="H22" s="40">
        <v>30.3</v>
      </c>
      <c r="I22" s="40">
        <v>21.75</v>
      </c>
      <c r="J22" s="40">
        <v>350</v>
      </c>
      <c r="K22" s="40">
        <v>247.5</v>
      </c>
      <c r="L22" s="40">
        <v>332.38580000000002</v>
      </c>
      <c r="M22" s="40">
        <v>346</v>
      </c>
      <c r="N22" s="40">
        <v>144.90100000000001</v>
      </c>
      <c r="O22" s="40">
        <v>376</v>
      </c>
      <c r="P22" s="26">
        <v>5214.0868</v>
      </c>
      <c r="Q22" s="27"/>
      <c r="R22" s="27"/>
      <c r="S22" s="27"/>
      <c r="T22" s="27"/>
    </row>
    <row r="23" spans="1:20" ht="79.8" x14ac:dyDescent="0.3">
      <c r="A23" s="25" t="s">
        <v>50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>
        <v>-1060.5</v>
      </c>
      <c r="P23" s="26">
        <v>-1060.5</v>
      </c>
      <c r="Q23" s="27"/>
      <c r="R23" s="27"/>
      <c r="S23" s="27"/>
      <c r="T23" s="27"/>
    </row>
    <row r="24" spans="1:20" ht="119.4" x14ac:dyDescent="0.3">
      <c r="A24" s="25" t="s">
        <v>51</v>
      </c>
      <c r="B24" s="40">
        <v>93679.361009999993</v>
      </c>
      <c r="C24" s="40">
        <v>30141.4</v>
      </c>
      <c r="D24" s="40">
        <v>5298.1779999999999</v>
      </c>
      <c r="E24" s="40">
        <v>4000</v>
      </c>
      <c r="F24" s="40">
        <v>1450</v>
      </c>
      <c r="G24" s="40">
        <v>3000</v>
      </c>
      <c r="H24" s="40">
        <v>2422.35</v>
      </c>
      <c r="I24" s="40">
        <v>430</v>
      </c>
      <c r="J24" s="40">
        <v>11145.2</v>
      </c>
      <c r="K24" s="40">
        <v>2510.8000000000002</v>
      </c>
      <c r="L24" s="40">
        <v>3500</v>
      </c>
      <c r="M24" s="40">
        <v>2460</v>
      </c>
      <c r="N24" s="40">
        <v>3208.18</v>
      </c>
      <c r="O24" s="40">
        <v>2842.9869800000001</v>
      </c>
      <c r="P24" s="26">
        <v>166088.45598999999</v>
      </c>
      <c r="Q24" s="27"/>
      <c r="R24" s="27"/>
      <c r="S24" s="27"/>
      <c r="T24" s="27"/>
    </row>
    <row r="25" spans="1:20" ht="66.599999999999994" x14ac:dyDescent="0.3">
      <c r="A25" s="25" t="s">
        <v>52</v>
      </c>
      <c r="B25" s="40">
        <v>35124.582479999997</v>
      </c>
      <c r="C25" s="40">
        <v>6118.45</v>
      </c>
      <c r="D25" s="40">
        <v>2690</v>
      </c>
      <c r="E25" s="40">
        <v>1958.65</v>
      </c>
      <c r="F25" s="40">
        <v>200</v>
      </c>
      <c r="G25" s="40">
        <v>2551.2800000000002</v>
      </c>
      <c r="H25" s="40">
        <v>338.46199999999999</v>
      </c>
      <c r="I25" s="40">
        <v>134</v>
      </c>
      <c r="J25" s="40">
        <v>900</v>
      </c>
      <c r="K25" s="40">
        <v>803.47559999999999</v>
      </c>
      <c r="L25" s="40">
        <v>2040.413</v>
      </c>
      <c r="M25" s="40">
        <v>806.44899999999996</v>
      </c>
      <c r="N25" s="40">
        <v>1276.85556</v>
      </c>
      <c r="O25" s="40">
        <v>1106.47163</v>
      </c>
      <c r="P25" s="26">
        <v>56049.089269999997</v>
      </c>
      <c r="Q25" s="27"/>
      <c r="R25" s="27"/>
      <c r="S25" s="27"/>
      <c r="T25" s="27"/>
    </row>
    <row r="26" spans="1:20" ht="79.8" x14ac:dyDescent="0.3">
      <c r="A26" s="25" t="s">
        <v>53</v>
      </c>
      <c r="B26" s="40">
        <v>2460.4794200000001</v>
      </c>
      <c r="C26" s="40">
        <v>431.839</v>
      </c>
      <c r="D26" s="40">
        <v>103.76600000000001</v>
      </c>
      <c r="E26" s="40">
        <v>150</v>
      </c>
      <c r="F26" s="40">
        <v>51.75</v>
      </c>
      <c r="G26" s="40"/>
      <c r="H26" s="40">
        <v>38</v>
      </c>
      <c r="I26" s="40">
        <v>26</v>
      </c>
      <c r="J26" s="40">
        <v>350</v>
      </c>
      <c r="K26" s="40">
        <v>65.855999999999995</v>
      </c>
      <c r="L26" s="40">
        <v>100</v>
      </c>
      <c r="M26" s="40">
        <v>114.5</v>
      </c>
      <c r="N26" s="40">
        <v>182</v>
      </c>
      <c r="O26" s="40">
        <v>115.25</v>
      </c>
      <c r="P26" s="26">
        <v>4189.4404199999999</v>
      </c>
      <c r="Q26" s="27"/>
      <c r="R26" s="27"/>
      <c r="S26" s="27"/>
      <c r="T26" s="27"/>
    </row>
    <row r="27" spans="1:20" ht="79.8" x14ac:dyDescent="0.3">
      <c r="A27" s="25" t="s">
        <v>54</v>
      </c>
      <c r="B27" s="40"/>
      <c r="C27" s="40"/>
      <c r="D27" s="40"/>
      <c r="E27" s="40"/>
      <c r="F27" s="40"/>
      <c r="G27" s="40"/>
      <c r="H27" s="40">
        <v>46.392960000000002</v>
      </c>
      <c r="I27" s="40"/>
      <c r="J27" s="40"/>
      <c r="K27" s="40"/>
      <c r="L27" s="40"/>
      <c r="M27" s="40"/>
      <c r="N27" s="40"/>
      <c r="O27" s="40"/>
      <c r="P27" s="26">
        <v>46.392960000000002</v>
      </c>
      <c r="Q27" s="27"/>
      <c r="R27" s="27"/>
      <c r="S27" s="27"/>
      <c r="T27" s="27"/>
    </row>
    <row r="28" spans="1:20" ht="53.4" x14ac:dyDescent="0.3">
      <c r="A28" s="25" t="s">
        <v>55</v>
      </c>
      <c r="B28" s="40"/>
      <c r="C28" s="40"/>
      <c r="D28" s="40">
        <v>1187.1579999999999</v>
      </c>
      <c r="E28" s="40"/>
      <c r="F28" s="40">
        <v>94.717380000000006</v>
      </c>
      <c r="G28" s="40">
        <v>873.84166000000005</v>
      </c>
      <c r="H28" s="40"/>
      <c r="I28" s="40"/>
      <c r="J28" s="40">
        <v>628.72500000000002</v>
      </c>
      <c r="K28" s="40">
        <v>182.38746</v>
      </c>
      <c r="L28" s="40"/>
      <c r="M28" s="40"/>
      <c r="N28" s="40"/>
      <c r="O28" s="40"/>
      <c r="P28" s="26">
        <v>2966.8294999999998</v>
      </c>
      <c r="Q28" s="27"/>
      <c r="R28" s="27"/>
      <c r="S28" s="27"/>
      <c r="T28" s="27"/>
    </row>
    <row r="29" spans="1:20" ht="66.599999999999994" x14ac:dyDescent="0.3">
      <c r="A29" s="25" t="s">
        <v>56</v>
      </c>
      <c r="B29" s="40"/>
      <c r="C29" s="40"/>
      <c r="D29" s="40"/>
      <c r="E29" s="40"/>
      <c r="F29" s="40"/>
      <c r="G29" s="40"/>
      <c r="H29" s="40"/>
      <c r="I29" s="40"/>
      <c r="J29" s="40"/>
      <c r="K29" s="40">
        <v>346.72500000000002</v>
      </c>
      <c r="L29" s="40"/>
      <c r="M29" s="40"/>
      <c r="N29" s="40"/>
      <c r="O29" s="40"/>
      <c r="P29" s="26">
        <v>346.72500000000002</v>
      </c>
      <c r="Q29" s="27"/>
      <c r="R29" s="27"/>
      <c r="S29" s="27"/>
      <c r="T29" s="27"/>
    </row>
    <row r="30" spans="1:20" ht="40.200000000000003" x14ac:dyDescent="0.3">
      <c r="A30" s="25" t="s">
        <v>57</v>
      </c>
      <c r="B30" s="40"/>
      <c r="C30" s="40"/>
      <c r="D30" s="40"/>
      <c r="E30" s="40"/>
      <c r="F30" s="40"/>
      <c r="G30" s="40">
        <v>240</v>
      </c>
      <c r="H30" s="40"/>
      <c r="I30" s="40"/>
      <c r="J30" s="40"/>
      <c r="K30" s="40">
        <v>80</v>
      </c>
      <c r="L30" s="40"/>
      <c r="M30" s="40"/>
      <c r="N30" s="40"/>
      <c r="O30" s="40"/>
      <c r="P30" s="26">
        <v>320</v>
      </c>
      <c r="Q30" s="27"/>
      <c r="R30" s="27"/>
      <c r="S30" s="27"/>
      <c r="T30" s="27"/>
    </row>
    <row r="31" spans="1:20" ht="53.4" x14ac:dyDescent="0.3">
      <c r="A31" s="25" t="s">
        <v>58</v>
      </c>
      <c r="B31" s="40">
        <v>38403.703000000001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6">
        <v>38403.703000000001</v>
      </c>
      <c r="Q31" s="27"/>
      <c r="R31" s="27"/>
      <c r="S31" s="27"/>
      <c r="T31" s="27"/>
    </row>
    <row r="32" spans="1:20" ht="40.200000000000003" x14ac:dyDescent="0.3">
      <c r="A32" s="25" t="s">
        <v>59</v>
      </c>
      <c r="B32" s="40">
        <v>6139.7565000000004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26">
        <v>6139.7565000000004</v>
      </c>
      <c r="Q32" s="27"/>
      <c r="R32" s="27"/>
      <c r="S32" s="27"/>
      <c r="T32" s="27"/>
    </row>
    <row r="33" spans="1:20" ht="40.200000000000003" x14ac:dyDescent="0.3">
      <c r="A33" s="25" t="s">
        <v>60</v>
      </c>
      <c r="B33" s="40"/>
      <c r="C33" s="40">
        <v>46.392960000000002</v>
      </c>
      <c r="D33" s="40"/>
      <c r="E33" s="40"/>
      <c r="F33" s="40"/>
      <c r="G33" s="40">
        <v>23.196480000000001</v>
      </c>
      <c r="H33" s="40">
        <v>46.392960000000002</v>
      </c>
      <c r="I33" s="40"/>
      <c r="J33" s="40">
        <v>115.9824</v>
      </c>
      <c r="K33" s="40"/>
      <c r="L33" s="40">
        <v>23.196480000000001</v>
      </c>
      <c r="M33" s="40"/>
      <c r="N33" s="40"/>
      <c r="O33" s="40"/>
      <c r="P33" s="26">
        <v>255.16128</v>
      </c>
      <c r="Q33" s="27"/>
      <c r="R33" s="27"/>
      <c r="S33" s="27"/>
      <c r="T33" s="27"/>
    </row>
    <row r="34" spans="1:20" ht="53.4" x14ac:dyDescent="0.3">
      <c r="A34" s="25" t="s">
        <v>61</v>
      </c>
      <c r="B34" s="40">
        <v>4845.2380499999999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6">
        <v>4845.2380499999999</v>
      </c>
      <c r="Q34" s="27"/>
      <c r="R34" s="27"/>
      <c r="S34" s="27"/>
      <c r="T34" s="27"/>
    </row>
    <row r="35" spans="1:20" x14ac:dyDescent="0.3">
      <c r="A35" s="33" t="s">
        <v>62</v>
      </c>
      <c r="B35" s="41">
        <v>404280.83327</v>
      </c>
      <c r="C35" s="41">
        <v>186078.15629000001</v>
      </c>
      <c r="D35" s="41">
        <v>67499.679000000004</v>
      </c>
      <c r="E35" s="41">
        <v>43126.957999999999</v>
      </c>
      <c r="F35" s="41">
        <v>15843.39006</v>
      </c>
      <c r="G35" s="41">
        <v>69415.367129999999</v>
      </c>
      <c r="H35" s="41">
        <v>30712.26369</v>
      </c>
      <c r="I35" s="41">
        <v>13111.67288</v>
      </c>
      <c r="J35" s="41">
        <v>58106.095520000003</v>
      </c>
      <c r="K35" s="41">
        <v>22641.0514</v>
      </c>
      <c r="L35" s="41">
        <v>52215.10626</v>
      </c>
      <c r="M35" s="41">
        <v>39965.407319999998</v>
      </c>
      <c r="N35" s="41">
        <v>40363.567190000002</v>
      </c>
      <c r="O35" s="41">
        <v>48774.086080000001</v>
      </c>
      <c r="P35" s="26">
        <v>1092133.6340900001</v>
      </c>
      <c r="Q35" s="34"/>
      <c r="R35" s="34"/>
      <c r="S35" s="34"/>
      <c r="T35" s="34"/>
    </row>
    <row r="37" spans="1:20" x14ac:dyDescent="0.3">
      <c r="A37" s="37" t="s">
        <v>30</v>
      </c>
      <c r="B37" s="36">
        <f>P35+Учреждения!B61</f>
        <v>2790033.30638</v>
      </c>
    </row>
    <row r="38" spans="1:20" ht="32.25" customHeight="1" x14ac:dyDescent="0.3">
      <c r="A38" s="37" t="str">
        <f>CONCATENATE("Остатки бюджетных средств на ",C2,"г.")</f>
        <v>Остатки бюджетных средств на 04.09.2015г.</v>
      </c>
      <c r="B38" s="36">
        <v>270310.90000000002</v>
      </c>
    </row>
  </sheetData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2015-09-07T04:22:20Z</dcterms:modified>
</cp:coreProperties>
</file>