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Учреждения!$23:$24</definedName>
    <definedName name="_xlnm.Print_Area" localSheetId="1">'Муниципальные районы'!$A$1:$P$19</definedName>
    <definedName name="_xlnm.Print_Area" localSheetId="0">Учреждения!$A$1:$E$60</definedName>
  </definedNames>
  <calcPr calcId="145621" refMode="R1C1"/>
</workbook>
</file>

<file path=xl/calcChain.xml><?xml version="1.0" encoding="utf-8"?>
<calcChain xmlns="http://schemas.openxmlformats.org/spreadsheetml/2006/main">
  <c r="E21" i="1" l="1"/>
  <c r="E8" i="1" s="1"/>
  <c r="E9" i="1"/>
  <c r="E15" i="1"/>
  <c r="E12" i="1"/>
  <c r="E16" i="1"/>
  <c r="E10" i="1" l="1"/>
  <c r="E14" i="1" l="1"/>
  <c r="E19" i="1"/>
  <c r="E17" i="1"/>
  <c r="E20" i="1"/>
  <c r="E13" i="1" l="1"/>
  <c r="B17" i="2" l="1"/>
  <c r="A2" i="2" l="1"/>
  <c r="B2" i="2" s="1"/>
  <c r="C2" i="2" s="1"/>
  <c r="A18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<sst xmlns="http://schemas.openxmlformats.org/spreadsheetml/2006/main" count="91" uniqueCount="90">
  <si>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</si>
  <si>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</si>
  <si>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</si>
  <si>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</si>
  <si>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</si>
  <si>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</si>
  <si>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</si>
  <si>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</si>
  <si>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</si>
  <si>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</si>
  <si>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</si>
  <si>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</si>
  <si>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</si>
  <si>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</si>
  <si>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</si>
  <si>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</si>
  <si>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</si>
  <si>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</si>
  <si>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</si>
  <si>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</si>
  <si>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</si>
  <si>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</si>
  <si>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</si>
  <si>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</si>
  <si>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</si>
  <si>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</si>
  <si>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</si>
  <si>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</si>
  <si>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</si>
  <si>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</si>
  <si>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</si>
  <si>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</si>
  <si>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</si>
  <si>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</si>
  <si>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</si>
  <si>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</si>
  <si>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</si>
  <si>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Иные межбюджетные трансферты на приобретение и установку котлов и сетевых насосов котельной "Центральная" с. Манилы Пенжинского района</t>
  </si>
  <si>
    <t>Иные межбюджетные трансферты на приобретение и установку котлов и сетевых насосов котельной "Центральная" с. Слаутное Пенжинского района</t>
  </si>
  <si>
    <t>Иные межбюджетные трансферты на подготовку к отопительному зимнему периоду  многоквартирных домов в Камчатском крае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</si>
  <si>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</si>
  <si>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</si>
  <si>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</si>
  <si>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17.09.2015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</si>
  <si>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</si>
  <si>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</si>
  <si>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</si>
  <si>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</si>
  <si>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</si>
  <si>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</si>
  <si>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</si>
  <si>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</si>
  <si>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</si>
  <si>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</si>
  <si>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</si>
  <si>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</si>
  <si>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</si>
  <si>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</si>
  <si>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</si>
  <si>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</si>
  <si>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</si>
  <si>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</si>
  <si>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</si>
  <si>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</si>
  <si>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</si>
  <si>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</si>
  <si>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</si>
  <si>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</si>
  <si>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</si>
  <si>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</si>
  <si>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</si>
  <si>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</si>
  <si>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</si>
  <si>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</si>
  <si>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</si>
  <si>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</si>
  <si>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</si>
  <si>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</si>
  <si>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11.09.2015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</si>
  <si>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</si>
  <si>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Дотации бюджетам субъектов Российской Федерации на выравнивание бюджетной обеспеченности</t>
  </si>
  <si>
    <t>Единая субвенция бюджетам субъектов Российской Федерации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</si>
  <si>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</si>
  <si>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</si>
  <si>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осуществление отдельных полномочий в области лесных отношений</t>
  </si>
  <si>
    <t>Субсидии бюджетам субъектов Российской Федерации на реализацию федеральных целевых программ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</si>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</sst>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78</v>
      </c>
      <c r="G1" s="32" t="str">
        <f>TEXT(F1,"[$-FC19]ДД ММММ")</f>
        <v>11 сентября</v>
      </c>
      <c r="H1" s="32" t="str">
        <f>TEXT(F1,"[$-FC19]ДД.ММ.ГГГ \г")</f>
        <v>11.09.2015 г</v>
      </c>
    </row>
    <row r="2" spans="1:9" ht="15.6" x14ac:dyDescent="0.3">
      <c r="A2" s="45" t="str">
        <f>CONCATENATE("с ",G1," по ",G2,"ода")</f>
        <v>с 11 сентября по 17 сентября 2015 года</v>
      </c>
      <c r="B2" s="45"/>
      <c r="C2" s="45"/>
      <c r="D2" s="45"/>
      <c r="E2" s="45"/>
      <c r="F2" s="31" t="s">
        <v>43</v>
      </c>
      <c r="G2" s="32" t="str">
        <f>TEXT(F2,"[$-FC19]ДД ММММ ГГГ \г")</f>
        <v>17 сентября 2015 г</v>
      </c>
      <c r="H2" s="32" t="str">
        <f>TEXT(F2,"[$-FC19]ДД.ММ.ГГГ \г")</f>
        <v>17.09.2015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11.09.2015 г.</v>
      </c>
      <c r="B5" s="47"/>
      <c r="C5" s="47"/>
      <c r="D5" s="48"/>
      <c r="E5" s="8">
        <v>141502.39999999999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E21-E9</f>
        <v>325913.10881999927</v>
      </c>
    </row>
    <row r="9" spans="1:9" x14ac:dyDescent="0.3">
      <c r="A9" s="57" t="s">
        <v>4</v>
      </c>
      <c r="B9" s="56"/>
      <c r="C9" s="56"/>
      <c r="D9" s="56"/>
      <c r="E9" s="14">
        <f>SUM(E10:E20)</f>
        <v>2606234.4000000008</v>
      </c>
    </row>
    <row r="10" spans="1:9" ht="28.8" customHeight="1" x14ac:dyDescent="0.3">
      <c r="A10" s="50" t="s">
        <v>79</v>
      </c>
      <c r="B10" s="56"/>
      <c r="C10" s="56"/>
      <c r="D10" s="56"/>
      <c r="E10" s="9">
        <f>105.1+31.9</f>
        <v>137</v>
      </c>
    </row>
    <row r="11" spans="1:9" x14ac:dyDescent="0.3">
      <c r="A11" s="50" t="s">
        <v>80</v>
      </c>
      <c r="B11" s="56"/>
      <c r="C11" s="56"/>
      <c r="D11" s="56"/>
      <c r="E11" s="9">
        <v>2563856</v>
      </c>
    </row>
    <row r="12" spans="1:9" x14ac:dyDescent="0.3">
      <c r="A12" s="50" t="s">
        <v>81</v>
      </c>
      <c r="B12" s="56"/>
      <c r="C12" s="56"/>
      <c r="D12" s="56"/>
      <c r="E12" s="9">
        <f>107.2+1603.7+55.4+12.3</f>
        <v>1778.6000000000001</v>
      </c>
    </row>
    <row r="13" spans="1:9" ht="31.8" customHeight="1" x14ac:dyDescent="0.3">
      <c r="A13" s="50" t="s">
        <v>82</v>
      </c>
      <c r="B13" s="56"/>
      <c r="C13" s="56"/>
      <c r="D13" s="56"/>
      <c r="E13" s="9">
        <f>24.9</f>
        <v>24.9</v>
      </c>
    </row>
    <row r="14" spans="1:9" ht="32.4" customHeight="1" x14ac:dyDescent="0.3">
      <c r="A14" s="50" t="s">
        <v>83</v>
      </c>
      <c r="B14" s="56"/>
      <c r="C14" s="56"/>
      <c r="D14" s="56"/>
      <c r="E14" s="9">
        <f>320.7+7057.2+381.3</f>
        <v>7759.2</v>
      </c>
    </row>
    <row r="15" spans="1:9" ht="34.200000000000003" customHeight="1" x14ac:dyDescent="0.3">
      <c r="A15" s="50" t="s">
        <v>84</v>
      </c>
      <c r="B15" s="56"/>
      <c r="C15" s="56"/>
      <c r="D15" s="56"/>
      <c r="E15" s="9">
        <f>92.1+165.5+188.5+794+470</f>
        <v>1710.1</v>
      </c>
    </row>
    <row r="16" spans="1:9" x14ac:dyDescent="0.3">
      <c r="A16" s="50" t="s">
        <v>85</v>
      </c>
      <c r="B16" s="56"/>
      <c r="C16" s="56"/>
      <c r="D16" s="56"/>
      <c r="E16" s="9">
        <f>300+246.1</f>
        <v>546.1</v>
      </c>
    </row>
    <row r="17" spans="1:5" ht="33.6" customHeight="1" x14ac:dyDescent="0.3">
      <c r="A17" s="50" t="s">
        <v>86</v>
      </c>
      <c r="B17" s="56"/>
      <c r="C17" s="56"/>
      <c r="D17" s="56"/>
      <c r="E17" s="9">
        <f>3205.4+6342.8</f>
        <v>9548.2000000000007</v>
      </c>
    </row>
    <row r="18" spans="1:5" ht="47.4" customHeight="1" x14ac:dyDescent="0.3">
      <c r="A18" s="50" t="s">
        <v>87</v>
      </c>
      <c r="B18" s="56"/>
      <c r="C18" s="56"/>
      <c r="D18" s="56"/>
      <c r="E18" s="9">
        <v>173.7</v>
      </c>
    </row>
    <row r="19" spans="1:5" ht="45.6" customHeight="1" x14ac:dyDescent="0.3">
      <c r="A19" s="50" t="s">
        <v>88</v>
      </c>
      <c r="B19" s="56"/>
      <c r="C19" s="56"/>
      <c r="D19" s="56"/>
      <c r="E19" s="9">
        <f>3651.4+5196.3</f>
        <v>8847.7000000000007</v>
      </c>
    </row>
    <row r="20" spans="1:5" ht="31.2" customHeight="1" x14ac:dyDescent="0.3">
      <c r="A20" s="50" t="s">
        <v>89</v>
      </c>
      <c r="B20" s="56"/>
      <c r="C20" s="56"/>
      <c r="D20" s="56"/>
      <c r="E20" s="9">
        <f>11852.9</f>
        <v>11852.9</v>
      </c>
    </row>
    <row r="21" spans="1:5" x14ac:dyDescent="0.3">
      <c r="A21" s="49" t="s">
        <v>5</v>
      </c>
      <c r="B21" s="50"/>
      <c r="C21" s="50"/>
      <c r="D21" s="50"/>
      <c r="E21" s="13">
        <f>'Муниципальные районы'!B18-Учреждения!E5+'Муниципальные районы'!B17</f>
        <v>2932147.5088200001</v>
      </c>
    </row>
    <row r="22" spans="1:5" x14ac:dyDescent="0.3">
      <c r="A22" s="15"/>
      <c r="B22" s="16"/>
      <c r="C22" s="16"/>
      <c r="D22" s="6"/>
      <c r="E22" s="17"/>
    </row>
    <row r="23" spans="1:5" x14ac:dyDescent="0.3">
      <c r="A23" s="51" t="s">
        <v>14</v>
      </c>
      <c r="B23" s="53" t="s">
        <v>6</v>
      </c>
      <c r="C23" s="54" t="s">
        <v>7</v>
      </c>
      <c r="D23" s="54"/>
      <c r="E23" s="54"/>
    </row>
    <row r="24" spans="1:5" ht="82.8" x14ac:dyDescent="0.3">
      <c r="A24" s="52"/>
      <c r="B24" s="53"/>
      <c r="C24" s="18" t="s">
        <v>8</v>
      </c>
      <c r="D24" s="18" t="s">
        <v>9</v>
      </c>
      <c r="E24" s="18" t="s">
        <v>10</v>
      </c>
    </row>
    <row r="25" spans="1:5" x14ac:dyDescent="0.3">
      <c r="A25" s="21" t="s">
        <v>44</v>
      </c>
      <c r="B25" s="19">
        <v>1274.1594399999999</v>
      </c>
      <c r="C25" s="19"/>
      <c r="D25" s="19"/>
      <c r="E25" s="19"/>
    </row>
    <row r="26" spans="1:5" x14ac:dyDescent="0.3">
      <c r="A26" s="21" t="s">
        <v>45</v>
      </c>
      <c r="B26" s="19">
        <v>279.55200000000002</v>
      </c>
      <c r="C26" s="19">
        <v>250</v>
      </c>
      <c r="D26" s="19"/>
      <c r="E26" s="19"/>
    </row>
    <row r="27" spans="1:5" x14ac:dyDescent="0.3">
      <c r="A27" s="21" t="s">
        <v>46</v>
      </c>
      <c r="B27" s="19">
        <v>18308.535769999999</v>
      </c>
      <c r="C27" s="19">
        <v>772.4</v>
      </c>
      <c r="D27" s="19">
        <v>36.964799999999997</v>
      </c>
      <c r="E27" s="19"/>
    </row>
    <row r="28" spans="1:5" ht="27.6" x14ac:dyDescent="0.3">
      <c r="A28" s="21" t="s">
        <v>47</v>
      </c>
      <c r="B28" s="19">
        <v>21122.103650000001</v>
      </c>
      <c r="C28" s="19">
        <v>256</v>
      </c>
      <c r="D28" s="19">
        <v>25.396000000000001</v>
      </c>
      <c r="E28" s="19">
        <v>1123.829</v>
      </c>
    </row>
    <row r="29" spans="1:5" x14ac:dyDescent="0.3">
      <c r="A29" s="21" t="s">
        <v>48</v>
      </c>
      <c r="B29" s="19">
        <v>202.67349999999999</v>
      </c>
      <c r="C29" s="19"/>
      <c r="D29" s="19"/>
      <c r="E29" s="19"/>
    </row>
    <row r="30" spans="1:5" x14ac:dyDescent="0.3">
      <c r="A30" s="21" t="s">
        <v>49</v>
      </c>
      <c r="B30" s="19">
        <v>11.561260000000001</v>
      </c>
      <c r="C30" s="19"/>
      <c r="D30" s="19"/>
      <c r="E30" s="19"/>
    </row>
    <row r="31" spans="1:5" ht="27.6" x14ac:dyDescent="0.3">
      <c r="A31" s="21" t="s">
        <v>50</v>
      </c>
      <c r="B31" s="19">
        <v>241110.10230999999</v>
      </c>
      <c r="C31" s="19"/>
      <c r="D31" s="19"/>
      <c r="E31" s="19">
        <v>7456.1998999999996</v>
      </c>
    </row>
    <row r="32" spans="1:5" x14ac:dyDescent="0.3">
      <c r="A32" s="21" t="s">
        <v>51</v>
      </c>
      <c r="B32" s="19">
        <v>64</v>
      </c>
      <c r="C32" s="19"/>
      <c r="D32" s="19"/>
      <c r="E32" s="19"/>
    </row>
    <row r="33" spans="1:5" x14ac:dyDescent="0.3">
      <c r="A33" s="21" t="s">
        <v>52</v>
      </c>
      <c r="B33" s="19">
        <v>145098.91571999999</v>
      </c>
      <c r="C33" s="19"/>
      <c r="D33" s="19"/>
      <c r="E33" s="19">
        <v>2000</v>
      </c>
    </row>
    <row r="34" spans="1:5" x14ac:dyDescent="0.3">
      <c r="A34" s="21" t="s">
        <v>53</v>
      </c>
      <c r="B34" s="19">
        <v>15512.38759</v>
      </c>
      <c r="C34" s="19">
        <v>2291.6889799999999</v>
      </c>
      <c r="D34" s="19"/>
      <c r="E34" s="19">
        <v>87.800939999999997</v>
      </c>
    </row>
    <row r="35" spans="1:5" x14ac:dyDescent="0.3">
      <c r="A35" s="21" t="s">
        <v>54</v>
      </c>
      <c r="B35" s="19">
        <v>45787.149550000002</v>
      </c>
      <c r="C35" s="19">
        <v>2420</v>
      </c>
      <c r="D35" s="19">
        <v>99.5</v>
      </c>
      <c r="E35" s="19">
        <v>5612.77531</v>
      </c>
    </row>
    <row r="36" spans="1:5" x14ac:dyDescent="0.3">
      <c r="A36" s="21" t="s">
        <v>55</v>
      </c>
      <c r="B36" s="19">
        <v>15480.978929999999</v>
      </c>
      <c r="C36" s="19"/>
      <c r="D36" s="19"/>
      <c r="E36" s="19">
        <v>9241.8988499999996</v>
      </c>
    </row>
    <row r="37" spans="1:5" x14ac:dyDescent="0.3">
      <c r="A37" s="21" t="s">
        <v>56</v>
      </c>
      <c r="B37" s="19">
        <v>3603.35158</v>
      </c>
      <c r="C37" s="19"/>
      <c r="D37" s="19"/>
      <c r="E37" s="19"/>
    </row>
    <row r="38" spans="1:5" ht="27.6" x14ac:dyDescent="0.3">
      <c r="A38" s="21" t="s">
        <v>57</v>
      </c>
      <c r="B38" s="19">
        <v>12198.04882</v>
      </c>
      <c r="C38" s="19">
        <v>7000</v>
      </c>
      <c r="D38" s="19"/>
      <c r="E38" s="19"/>
    </row>
    <row r="39" spans="1:5" x14ac:dyDescent="0.3">
      <c r="A39" s="21" t="s">
        <v>58</v>
      </c>
      <c r="B39" s="19">
        <v>9697.7793199999996</v>
      </c>
      <c r="C39" s="19"/>
      <c r="D39" s="19"/>
      <c r="E39" s="19"/>
    </row>
    <row r="40" spans="1:5" x14ac:dyDescent="0.3">
      <c r="A40" s="21" t="s">
        <v>59</v>
      </c>
      <c r="B40" s="19">
        <v>1570.00605</v>
      </c>
      <c r="C40" s="19">
        <v>1389.3090400000001</v>
      </c>
      <c r="D40" s="19"/>
      <c r="E40" s="19"/>
    </row>
    <row r="41" spans="1:5" x14ac:dyDescent="0.3">
      <c r="A41" s="21" t="s">
        <v>60</v>
      </c>
      <c r="B41" s="19">
        <v>2469.30098</v>
      </c>
      <c r="C41" s="19">
        <v>240.65960999999999</v>
      </c>
      <c r="D41" s="19">
        <v>8.1644000000000005</v>
      </c>
      <c r="E41" s="19"/>
    </row>
    <row r="42" spans="1:5" x14ac:dyDescent="0.3">
      <c r="A42" s="21" t="s">
        <v>61</v>
      </c>
      <c r="B42" s="19">
        <v>495.48849000000001</v>
      </c>
      <c r="C42" s="19"/>
      <c r="D42" s="19"/>
      <c r="E42" s="19"/>
    </row>
    <row r="43" spans="1:5" ht="27.6" x14ac:dyDescent="0.3">
      <c r="A43" s="21" t="s">
        <v>62</v>
      </c>
      <c r="B43" s="19">
        <v>911.47337000000005</v>
      </c>
      <c r="C43" s="19">
        <v>510</v>
      </c>
      <c r="D43" s="19">
        <v>20</v>
      </c>
      <c r="E43" s="19">
        <v>136.40309999999999</v>
      </c>
    </row>
    <row r="44" spans="1:5" x14ac:dyDescent="0.3">
      <c r="A44" s="21" t="s">
        <v>63</v>
      </c>
      <c r="B44" s="19">
        <v>2683.4667399999998</v>
      </c>
      <c r="C44" s="19">
        <v>602.23699999999997</v>
      </c>
      <c r="D44" s="19">
        <v>200.267</v>
      </c>
      <c r="E44" s="19"/>
    </row>
    <row r="45" spans="1:5" x14ac:dyDescent="0.3">
      <c r="A45" s="21" t="s">
        <v>64</v>
      </c>
      <c r="B45" s="19">
        <v>81084.618549999999</v>
      </c>
      <c r="C45" s="19"/>
      <c r="D45" s="19">
        <v>35</v>
      </c>
      <c r="E45" s="19"/>
    </row>
    <row r="46" spans="1:5" x14ac:dyDescent="0.3">
      <c r="A46" s="21" t="s">
        <v>65</v>
      </c>
      <c r="B46" s="19">
        <v>-1687.462</v>
      </c>
      <c r="C46" s="19"/>
      <c r="D46" s="19"/>
      <c r="E46" s="19"/>
    </row>
    <row r="47" spans="1:5" x14ac:dyDescent="0.3">
      <c r="A47" s="21" t="s">
        <v>66</v>
      </c>
      <c r="B47" s="19">
        <v>298.54951</v>
      </c>
      <c r="C47" s="19"/>
      <c r="D47" s="19"/>
      <c r="E47" s="19"/>
    </row>
    <row r="48" spans="1:5" x14ac:dyDescent="0.3">
      <c r="A48" s="21" t="s">
        <v>67</v>
      </c>
      <c r="B48" s="19">
        <v>192.6</v>
      </c>
      <c r="C48" s="19"/>
      <c r="D48" s="19"/>
      <c r="E48" s="19"/>
    </row>
    <row r="49" spans="1:5" x14ac:dyDescent="0.3">
      <c r="A49" s="21" t="s">
        <v>68</v>
      </c>
      <c r="B49" s="19">
        <v>1140.59854</v>
      </c>
      <c r="C49" s="19">
        <v>700</v>
      </c>
      <c r="D49" s="19">
        <v>200</v>
      </c>
      <c r="E49" s="19"/>
    </row>
    <row r="50" spans="1:5" x14ac:dyDescent="0.3">
      <c r="A50" s="21" t="s">
        <v>69</v>
      </c>
      <c r="B50" s="19">
        <v>333.92811999999998</v>
      </c>
      <c r="C50" s="19"/>
      <c r="D50" s="19"/>
      <c r="E50" s="19"/>
    </row>
    <row r="51" spans="1:5" ht="27.6" x14ac:dyDescent="0.3">
      <c r="A51" s="21" t="s">
        <v>70</v>
      </c>
      <c r="B51" s="19">
        <v>15480.60744</v>
      </c>
      <c r="C51" s="19"/>
      <c r="D51" s="19"/>
      <c r="E51" s="19"/>
    </row>
    <row r="52" spans="1:5" x14ac:dyDescent="0.3">
      <c r="A52" s="21" t="s">
        <v>71</v>
      </c>
      <c r="B52" s="19">
        <v>90.450469999999996</v>
      </c>
      <c r="C52" s="19"/>
      <c r="D52" s="19"/>
      <c r="E52" s="19"/>
    </row>
    <row r="53" spans="1:5" x14ac:dyDescent="0.3">
      <c r="A53" s="21" t="s">
        <v>72</v>
      </c>
      <c r="B53" s="19">
        <v>4002.76469</v>
      </c>
      <c r="C53" s="19">
        <v>90</v>
      </c>
      <c r="D53" s="19"/>
      <c r="E53" s="19"/>
    </row>
    <row r="54" spans="1:5" x14ac:dyDescent="0.3">
      <c r="A54" s="21" t="s">
        <v>73</v>
      </c>
      <c r="B54" s="19">
        <v>4440.0813099999996</v>
      </c>
      <c r="C54" s="19">
        <v>2315.7699899999998</v>
      </c>
      <c r="D54" s="19">
        <v>250.50683000000001</v>
      </c>
      <c r="E54" s="19"/>
    </row>
    <row r="55" spans="1:5" x14ac:dyDescent="0.3">
      <c r="A55" s="21" t="s">
        <v>74</v>
      </c>
      <c r="B55" s="19">
        <v>1486.8512000000001</v>
      </c>
      <c r="C55" s="19"/>
      <c r="D55" s="19">
        <v>40</v>
      </c>
      <c r="E55" s="19"/>
    </row>
    <row r="56" spans="1:5" x14ac:dyDescent="0.3">
      <c r="A56" s="21" t="s">
        <v>75</v>
      </c>
      <c r="B56" s="19">
        <v>98.31</v>
      </c>
      <c r="C56" s="19"/>
      <c r="D56" s="19"/>
      <c r="E56" s="19"/>
    </row>
    <row r="57" spans="1:5" x14ac:dyDescent="0.3">
      <c r="A57" s="21" t="s">
        <v>76</v>
      </c>
      <c r="B57" s="19">
        <v>111.42234999999999</v>
      </c>
      <c r="C57" s="19"/>
      <c r="D57" s="19"/>
      <c r="E57" s="19"/>
    </row>
    <row r="58" spans="1:5" x14ac:dyDescent="0.3">
      <c r="A58" s="23" t="s">
        <v>77</v>
      </c>
      <c r="B58" s="20">
        <v>644954.35525000002</v>
      </c>
      <c r="C58" s="20">
        <v>18838.064620000001</v>
      </c>
      <c r="D58" s="20">
        <v>915.79903000000002</v>
      </c>
      <c r="E58" s="20">
        <v>25658.9071</v>
      </c>
    </row>
  </sheetData>
  <mergeCells count="21">
    <mergeCell ref="A16:D16"/>
    <mergeCell ref="A17:D17"/>
    <mergeCell ref="A18:D18"/>
    <mergeCell ref="A19:D19"/>
    <mergeCell ref="A20:D20"/>
    <mergeCell ref="A1:E1"/>
    <mergeCell ref="A2:E2"/>
    <mergeCell ref="A5:D5"/>
    <mergeCell ref="A21:D21"/>
    <mergeCell ref="A23:A24"/>
    <mergeCell ref="B23:B24"/>
    <mergeCell ref="C23:E23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31496062992125984" top="0.15748031496062992" bottom="0.15748031496062992" header="0.15748031496062992" footer="0.15748031496062992"/>
  <pageSetup paperSize="9" scale="74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topLeftCell="A4" zoomScaleNormal="100" zoomScaleSheetLayoutView="100" workbookViewId="0">
      <selection activeCell="B19" sqref="B19"/>
    </sheetView>
  </sheetViews>
  <sheetFormatPr defaultRowHeight="14.4" x14ac:dyDescent="0.3"/>
  <cols>
    <col min="1" max="1" width="38.33203125" customWidth="1"/>
    <col min="2" max="2" width="13.109375" customWidth="1"/>
    <col min="3" max="3" width="13.88671875" customWidth="1"/>
    <col min="4" max="4" width="14" customWidth="1"/>
    <col min="5" max="5" width="13.88671875" customWidth="1"/>
    <col min="6" max="6" width="13.6640625" customWidth="1"/>
    <col min="7" max="7" width="14.109375" customWidth="1"/>
    <col min="8" max="8" width="13.88671875" customWidth="1"/>
    <col min="9" max="9" width="13.77734375" customWidth="1"/>
    <col min="10" max="10" width="12.6640625" customWidth="1"/>
    <col min="11" max="11" width="11" customWidth="1"/>
    <col min="12" max="12" width="13.21875" customWidth="1"/>
    <col min="13" max="13" width="13.33203125" customWidth="1"/>
    <col min="14" max="15" width="13.5546875" customWidth="1"/>
  </cols>
  <sheetData>
    <row r="1" spans="1:20" s="29" customFormat="1" ht="15.6" x14ac:dyDescent="0.3">
      <c r="A1" s="43" t="s">
        <v>43</v>
      </c>
      <c r="C1" s="30" t="s">
        <v>13</v>
      </c>
    </row>
    <row r="2" spans="1:20" x14ac:dyDescent="0.3">
      <c r="A2" s="38" t="str">
        <f>TEXT(EndData2,"[$-FC19]ДД.ММ.ГГГ")</f>
        <v>17.09.2015</v>
      </c>
      <c r="B2" s="38">
        <f>A2+1</f>
        <v>42265</v>
      </c>
      <c r="C2" s="44" t="str">
        <f>TEXT(B2,"[$-FC19]ДД.ММ.ГГГ")</f>
        <v>18.09.2015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>
        <v>1356.9998800000001</v>
      </c>
      <c r="C4" s="40"/>
      <c r="D4" s="40">
        <v>1000</v>
      </c>
      <c r="E4" s="40"/>
      <c r="F4" s="40">
        <v>3000</v>
      </c>
      <c r="G4" s="40"/>
      <c r="H4" s="40"/>
      <c r="I4" s="40">
        <v>1000</v>
      </c>
      <c r="J4" s="40"/>
      <c r="K4" s="40">
        <v>5000</v>
      </c>
      <c r="L4" s="40"/>
      <c r="M4" s="40"/>
      <c r="N4" s="40"/>
      <c r="O4" s="40"/>
      <c r="P4" s="26">
        <v>11356.999879999999</v>
      </c>
      <c r="Q4" s="27"/>
      <c r="R4" s="27"/>
      <c r="S4" s="27"/>
      <c r="T4" s="27"/>
    </row>
    <row r="5" spans="1:20" ht="66.599999999999994" x14ac:dyDescent="0.3">
      <c r="A5" s="25" t="s">
        <v>32</v>
      </c>
      <c r="B5" s="40"/>
      <c r="C5" s="40"/>
      <c r="D5" s="40"/>
      <c r="E5" s="40"/>
      <c r="F5" s="40"/>
      <c r="G5" s="40"/>
      <c r="H5" s="40"/>
      <c r="I5" s="40"/>
      <c r="J5" s="40">
        <v>2314.86771</v>
      </c>
      <c r="K5" s="40"/>
      <c r="L5" s="40"/>
      <c r="M5" s="40"/>
      <c r="N5" s="40"/>
      <c r="O5" s="40"/>
      <c r="P5" s="26">
        <v>2314.86771</v>
      </c>
      <c r="Q5" s="27"/>
      <c r="R5" s="27"/>
      <c r="S5" s="27"/>
      <c r="T5" s="27"/>
    </row>
    <row r="6" spans="1:20" ht="93" x14ac:dyDescent="0.3">
      <c r="A6" s="25" t="s">
        <v>33</v>
      </c>
      <c r="B6" s="40">
        <v>72113.683980000002</v>
      </c>
      <c r="C6" s="40">
        <v>821.82722000000001</v>
      </c>
      <c r="D6" s="40"/>
      <c r="E6" s="40"/>
      <c r="F6" s="40"/>
      <c r="G6" s="40">
        <v>177.88059999999999</v>
      </c>
      <c r="H6" s="40"/>
      <c r="I6" s="40"/>
      <c r="J6" s="40">
        <v>8659.9840399999994</v>
      </c>
      <c r="K6" s="40">
        <v>7960.25432</v>
      </c>
      <c r="L6" s="40"/>
      <c r="M6" s="40">
        <v>46.256</v>
      </c>
      <c r="N6" s="40">
        <v>669.61584000000005</v>
      </c>
      <c r="O6" s="40"/>
      <c r="P6" s="26">
        <v>90449.501999999993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40956.038489999999</v>
      </c>
      <c r="C7" s="40">
        <v>6157.5361400000002</v>
      </c>
      <c r="D7" s="40">
        <v>1400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48513.574630000003</v>
      </c>
      <c r="Q7" s="27"/>
      <c r="R7" s="27"/>
      <c r="S7" s="27"/>
      <c r="T7" s="27"/>
    </row>
    <row r="8" spans="1:20" ht="93" x14ac:dyDescent="0.3">
      <c r="A8" s="25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>
        <v>700</v>
      </c>
      <c r="L8" s="40"/>
      <c r="M8" s="40"/>
      <c r="N8" s="40"/>
      <c r="O8" s="40"/>
      <c r="P8" s="26">
        <v>700</v>
      </c>
      <c r="Q8" s="27"/>
      <c r="R8" s="27"/>
      <c r="S8" s="27"/>
      <c r="T8" s="27"/>
    </row>
    <row r="9" spans="1:20" ht="79.8" x14ac:dyDescent="0.3">
      <c r="A9" s="25" t="s">
        <v>36</v>
      </c>
      <c r="B9" s="40"/>
      <c r="C9" s="40"/>
      <c r="D9" s="40"/>
      <c r="E9" s="40"/>
      <c r="F9" s="40"/>
      <c r="G9" s="40">
        <v>2001.2</v>
      </c>
      <c r="H9" s="40"/>
      <c r="I9" s="40"/>
      <c r="J9" s="40"/>
      <c r="K9" s="40"/>
      <c r="L9" s="40"/>
      <c r="M9" s="40"/>
      <c r="N9" s="40"/>
      <c r="O9" s="40"/>
      <c r="P9" s="26">
        <v>2001.2</v>
      </c>
      <c r="Q9" s="27"/>
      <c r="R9" s="27"/>
      <c r="S9" s="27"/>
      <c r="T9" s="27"/>
    </row>
    <row r="10" spans="1:20" ht="53.4" x14ac:dyDescent="0.3">
      <c r="A10" s="25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v>268.8</v>
      </c>
      <c r="P10" s="26">
        <v>268.8</v>
      </c>
      <c r="Q10" s="27"/>
      <c r="R10" s="27"/>
      <c r="S10" s="27"/>
      <c r="T10" s="27"/>
    </row>
    <row r="11" spans="1:20" ht="53.4" x14ac:dyDescent="0.3">
      <c r="A11" s="25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>
        <v>20</v>
      </c>
      <c r="P11" s="26">
        <v>20</v>
      </c>
      <c r="Q11" s="27"/>
      <c r="R11" s="27"/>
      <c r="S11" s="27"/>
      <c r="T11" s="27"/>
    </row>
    <row r="12" spans="1:20" ht="53.4" x14ac:dyDescent="0.3">
      <c r="A12" s="25" t="s">
        <v>39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>
        <v>4786.5028199999997</v>
      </c>
      <c r="M12" s="40"/>
      <c r="N12" s="40"/>
      <c r="O12" s="40"/>
      <c r="P12" s="26">
        <v>4786.5028199999997</v>
      </c>
      <c r="Q12" s="27"/>
      <c r="R12" s="27"/>
      <c r="S12" s="27"/>
      <c r="T12" s="27"/>
    </row>
    <row r="13" spans="1:20" ht="53.4" x14ac:dyDescent="0.3">
      <c r="A13" s="25" t="s">
        <v>40</v>
      </c>
      <c r="B13" s="40"/>
      <c r="C13" s="40"/>
      <c r="D13" s="40"/>
      <c r="E13" s="40"/>
      <c r="F13" s="40"/>
      <c r="G13" s="40">
        <v>-100</v>
      </c>
      <c r="H13" s="40"/>
      <c r="I13" s="40"/>
      <c r="J13" s="40"/>
      <c r="K13" s="40"/>
      <c r="L13" s="40"/>
      <c r="M13" s="40"/>
      <c r="N13" s="40"/>
      <c r="O13" s="40"/>
      <c r="P13" s="26">
        <v>-100</v>
      </c>
      <c r="Q13" s="27"/>
      <c r="R13" s="27"/>
      <c r="S13" s="27"/>
      <c r="T13" s="27"/>
    </row>
    <row r="14" spans="1:20" ht="53.4" x14ac:dyDescent="0.3">
      <c r="A14" s="25" t="s">
        <v>41</v>
      </c>
      <c r="B14" s="40">
        <v>5441.60653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6">
        <v>5441.60653</v>
      </c>
      <c r="Q14" s="27"/>
      <c r="R14" s="27"/>
      <c r="S14" s="27"/>
      <c r="T14" s="27"/>
    </row>
    <row r="15" spans="1:20" x14ac:dyDescent="0.3">
      <c r="A15" s="33" t="s">
        <v>42</v>
      </c>
      <c r="B15" s="41">
        <v>119868.32888</v>
      </c>
      <c r="C15" s="41">
        <v>6979.3633600000003</v>
      </c>
      <c r="D15" s="41">
        <v>2400</v>
      </c>
      <c r="E15" s="41"/>
      <c r="F15" s="41">
        <v>3000</v>
      </c>
      <c r="G15" s="41">
        <v>2079.0805999999998</v>
      </c>
      <c r="H15" s="41"/>
      <c r="I15" s="41">
        <v>1000</v>
      </c>
      <c r="J15" s="41">
        <v>10974.85175</v>
      </c>
      <c r="K15" s="41">
        <v>13660.25432</v>
      </c>
      <c r="L15" s="41">
        <v>4786.5028199999997</v>
      </c>
      <c r="M15" s="41">
        <v>46.256</v>
      </c>
      <c r="N15" s="41">
        <v>669.61584000000005</v>
      </c>
      <c r="O15" s="41">
        <v>288.8</v>
      </c>
      <c r="P15" s="26">
        <v>165753.05356999999</v>
      </c>
      <c r="Q15" s="34"/>
      <c r="R15" s="34"/>
      <c r="S15" s="34"/>
      <c r="T15" s="34"/>
    </row>
    <row r="17" spans="1:2" x14ac:dyDescent="0.3">
      <c r="A17" s="37" t="s">
        <v>30</v>
      </c>
      <c r="B17" s="36">
        <f>Учреждения!B58+'Муниципальные районы'!P15</f>
        <v>810707.40882000001</v>
      </c>
    </row>
    <row r="18" spans="1:2" ht="32.25" customHeight="1" x14ac:dyDescent="0.3">
      <c r="A18" s="37" t="str">
        <f>CONCATENATE("Остатки бюджетных средств на ",C2,"г.")</f>
        <v>Остатки бюджетных средств на 18.09.2015г.</v>
      </c>
      <c r="B18" s="36">
        <v>2262942.5</v>
      </c>
    </row>
  </sheetData>
  <pageMargins left="0.23622047244094491" right="0.23622047244094491" top="0.15748031496062992" bottom="0.15748031496062992" header="0.15748031496062992" footer="0.15748031496062992"/>
  <pageSetup paperSize="9" scale="6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2015-09-21T04:11:04Z</dcterms:modified>
</cp:coreProperties>
</file>