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Бюджетополучатели!$36:$37</definedName>
    <definedName name="_xlnm.Print_Titles" localSheetId="1">'Муниципальные районы'!$1:$3</definedName>
    <definedName name="_xlnm.Print_Area" localSheetId="0">Бюджетополучатели!$A$1:$D$78</definedName>
    <definedName name="_xlnm.Print_Area" localSheetId="1">'Муниципальные районы'!$A$1:$P$47</definedName>
  </definedNames>
  <calcPr calcId="145621"/>
</workbook>
</file>

<file path=xl/calcChain.xml><?xml version="1.0" encoding="utf-8"?>
<calcChain xmlns="http://schemas.openxmlformats.org/spreadsheetml/2006/main">
  <c r="D16" i="1" l="1"/>
  <c r="D13" i="1" s="1"/>
  <c r="D10" i="1" l="1"/>
  <c r="D9" i="1" s="1"/>
  <c r="D6" i="1" s="1"/>
  <c r="H1" i="1" l="1"/>
  <c r="F1" i="1" l="1"/>
  <c r="E6" i="1" s="1"/>
  <c r="A2" i="1" s="1"/>
  <c r="E3" i="1" l="1"/>
  <c r="G3" i="1" s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<sst xmlns="http://schemas.openxmlformats.org/spreadsheetml/2006/main" count="137" uniqueCount="136">
  <si>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</si>
  <si>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</si>
  <si>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</si>
  <si>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</si>
  <si>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</si>
  <si>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</si>
  <si>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</si>
  <si>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</si>
  <si>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</si>
  <si>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</si>
  <si>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</si>
  <si>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</si>
  <si>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</si>
  <si>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</si>
  <si>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</si>
  <si>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</si>
  <si>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</si>
  <si>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</si>
  <si>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</si>
  <si>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</si>
  <si>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</si>
  <si>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</si>
  <si>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</si>
  <si>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</si>
  <si>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</si>
  <si>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</si>
  <si>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</si>
  <si>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</si>
  <si>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</si>
  <si>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</si>
  <si>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</si>
  <si>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</si>
  <si>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</si>
  <si>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</si>
  <si>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</si>
  <si>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</si>
  <si>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</si>
  <si>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</si>
  <si>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</si>
  <si>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</si>
  <si>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</si>
  <si>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</si>
  <si>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</si>
  <si>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</si>
  <si>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</si>
  <si>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</si>
  <si>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</si>
  <si>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</si>
  <si>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</si>
  <si>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</si>
  <si>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</si>
  <si>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</si>
  <si>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</si>
  <si>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</si>
  <si>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</si>
  <si>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</si>
  <si>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</si>
  <si>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</si>
  <si>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</si>
  <si>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</si>
  <si>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</si>
  <si>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</si>
  <si>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</si>
  <si>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буровзрывных работ для разработки котлована под монтаж системы глубокой биологической очистки в с. Никольское</t>
  </si>
  <si>
    <t>Расходы, связанные с особым режимом безопасного функционирования закрытых административно-территориальных образований</t>
  </si>
  <si>
    <t>Мероприятия подпрограммы "Обеспечение жильем молодых семей" федеральной целевой программы "Жилище" на 2011 - 2015 годы</t>
  </si>
  <si>
    <t>Реализация мероприятий государственной программы Российской Федерации "Доступная среда" на 2011 - 2015 годы</t>
  </si>
  <si>
    <t>Модернизация региональных систем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</si>
  <si>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</si>
  <si>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</si>
  <si>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Государственная поддержка (грант) комплексного развития краевых государственных учреждений культуры и муниципальных учреждений культуры в Камчатском крае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</si>
  <si>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</si>
  <si>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</si>
  <si>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</si>
  <si>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</si>
  <si>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</si>
  <si>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</si>
  <si>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</si>
  <si>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</si>
  <si>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</si>
  <si>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</si>
  <si>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</si>
  <si>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</si>
  <si>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</si>
  <si>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</si>
  <si>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</si>
  <si>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</si>
  <si>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</si>
  <si>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</si>
  <si>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</si>
  <si>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</si>
  <si>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</si>
  <si>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</si>
  <si>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</si>
  <si>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</si>
  <si>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</si>
  <si>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</si>
  <si>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</si>
  <si>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</si>
  <si>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</si>
  <si>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</si>
  <si>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</si>
  <si>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</si>
  <si>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</si>
  <si>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</si>
  <si>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</si>
  <si>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</si>
  <si>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</si>
  <si>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</si>
  <si>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</si>
  <si>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</si>
  <si>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</si>
  <si>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</si>
  <si>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</si>
  <si>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31.08.2015</t>
  </si>
  <si>
    <t>01.08.2015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</si>
  <si>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</si>
  <si>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</si>
  <si>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Субсидии бюджетам субъектов Российской Федерации на модернизацию региональных систем дошкольного образования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</si>
  <si>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</si>
  <si>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</si>
  <si>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Иные межбюджетные трансферты в целях улучшения лекарственного обеспечения граждан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</si>
  <si>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</si>
  <si>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</si>
  <si>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</si>
  <si>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</si>
  <si>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</si>
  <si>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 xml:space="preserve"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Подпрограмма "Искусство" государственной программы Российской Федерации "Развитие культуры и туризма" 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</si>
  <si>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</si>
  <si>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</si>
  <si>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</si>
  <si>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</si>
  <si>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</si>
  <si>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Российской Федерации "Экономическое развитие и инновационная экономика"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</si>
  <si>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</si>
  <si>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Иные межбюджетные трансферты на премирование регионов победителей фестиваля "Кавказские игры" в рамках подпрограммы "Развитие физической культуры и массового спорта" государственной программы Российской Федерации 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</si>
</sst>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topLeftCell="A13" zoomScaleNormal="100" zoomScaleSheetLayoutView="100" workbookViewId="0">
      <selection activeCell="D71" sqref="D71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9" t="s">
        <v>9</v>
      </c>
      <c r="B1" s="49"/>
      <c r="C1" s="49"/>
      <c r="D1" s="49"/>
      <c r="E1" s="28" t="s">
        <v>115</v>
      </c>
      <c r="F1" s="29" t="str">
        <f>TEXT(E1,"[$-FC19]ММ")</f>
        <v>08</v>
      </c>
      <c r="G1" s="29" t="str">
        <f>TEXT(E1,"[$-FC19]ДД.ММ.ГГГ \г")</f>
        <v>01.08.2015 г</v>
      </c>
      <c r="H1" s="29" t="str">
        <f>TEXT(E1,"[$-FC19]ГГГГ")</f>
        <v>2015</v>
      </c>
    </row>
    <row r="2" spans="1:8" ht="15.6" x14ac:dyDescent="0.3">
      <c r="A2" s="49" t="str">
        <f>CONCATENATE("доходов и расходов краевого бюджета за ",period," ",H1," года")</f>
        <v>доходов и расходов краевого бюджета за август 2015 года</v>
      </c>
      <c r="B2" s="49"/>
      <c r="C2" s="49"/>
      <c r="D2" s="49"/>
      <c r="E2" s="28" t="s">
        <v>114</v>
      </c>
      <c r="F2" s="29" t="str">
        <f>TEXT(E2,"[$-FC19]ДД ММММ ГГГ \г")</f>
        <v>31 августа 2015 г</v>
      </c>
      <c r="G2" s="29" t="str">
        <f>TEXT(E2,"[$-FC19]ДД.ММ.ГГГ \г")</f>
        <v>31.08.2015 г</v>
      </c>
      <c r="H2" s="30"/>
    </row>
    <row r="3" spans="1:8" x14ac:dyDescent="0.3">
      <c r="A3" s="1"/>
      <c r="B3" s="2"/>
      <c r="C3" s="2"/>
      <c r="D3" s="3"/>
      <c r="E3" s="29">
        <f>EndData1+1</f>
        <v>42248</v>
      </c>
      <c r="F3" s="29" t="str">
        <f>TEXT(E3,"[$-FC19]ДД ММММ ГГГ \г")</f>
        <v>01 сентября 2015 г</v>
      </c>
      <c r="G3" s="29" t="str">
        <f>TEXT(E3,"[$-FC19]ДД.ММ.ГГГ \г")</f>
        <v>01.09.2015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50" t="str">
        <f>CONCATENATE("Остатки средств на ",G1,"ода")</f>
        <v>Остатки средств на 01.08.2015 года</v>
      </c>
      <c r="B5" s="51"/>
      <c r="C5" s="51"/>
      <c r="D5" s="42">
        <v>3192288</v>
      </c>
      <c r="E5" s="30"/>
      <c r="F5" s="29"/>
      <c r="G5" s="29"/>
      <c r="H5" s="29"/>
    </row>
    <row r="6" spans="1:8" x14ac:dyDescent="0.3">
      <c r="A6" s="53" t="s">
        <v>1</v>
      </c>
      <c r="B6" s="59"/>
      <c r="C6" s="59"/>
      <c r="D6" s="39">
        <f>D9-D7</f>
        <v>979526.59097000025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август</v>
      </c>
      <c r="F6" s="29"/>
      <c r="G6" s="29"/>
      <c r="H6" s="29"/>
    </row>
    <row r="7" spans="1:8" x14ac:dyDescent="0.3">
      <c r="A7" s="60" t="s">
        <v>10</v>
      </c>
      <c r="B7" s="59"/>
      <c r="C7" s="59"/>
      <c r="D7" s="39">
        <v>2931182</v>
      </c>
      <c r="E7" s="29"/>
      <c r="F7" s="29"/>
      <c r="G7" s="29"/>
      <c r="H7" s="29"/>
    </row>
    <row r="8" spans="1:8" x14ac:dyDescent="0.3">
      <c r="A8" s="60" t="s">
        <v>11</v>
      </c>
      <c r="B8" s="59"/>
      <c r="C8" s="59"/>
      <c r="D8" s="39">
        <v>333574</v>
      </c>
    </row>
    <row r="9" spans="1:8" x14ac:dyDescent="0.3">
      <c r="A9" s="61" t="s">
        <v>12</v>
      </c>
      <c r="B9" s="62"/>
      <c r="C9" s="62"/>
      <c r="D9" s="40">
        <f>D11-D5+D10</f>
        <v>3910708.5909700003</v>
      </c>
    </row>
    <row r="10" spans="1:8" x14ac:dyDescent="0.3">
      <c r="A10" s="61" t="s">
        <v>13</v>
      </c>
      <c r="B10" s="62"/>
      <c r="C10" s="62"/>
      <c r="D10" s="40">
        <f>B78+'Муниципальные районы'!P44</f>
        <v>4133367.5909700003</v>
      </c>
    </row>
    <row r="11" spans="1:8" x14ac:dyDescent="0.3">
      <c r="A11" s="52" t="str">
        <f>CONCATENATE("Остатки средств на ",G3,"ода")</f>
        <v>Остатки средств на 01.09.2015 года</v>
      </c>
      <c r="B11" s="53"/>
      <c r="C11" s="53"/>
      <c r="D11" s="43">
        <v>2969629</v>
      </c>
    </row>
    <row r="12" spans="1:8" x14ac:dyDescent="0.3">
      <c r="A12" s="47" t="s">
        <v>14</v>
      </c>
      <c r="B12" s="48"/>
      <c r="C12" s="48"/>
      <c r="D12" s="7"/>
    </row>
    <row r="13" spans="1:8" x14ac:dyDescent="0.3">
      <c r="A13" s="47" t="s">
        <v>15</v>
      </c>
      <c r="B13" s="48"/>
      <c r="C13" s="48"/>
      <c r="D13" s="40">
        <f>SUM(D14:D33)</f>
        <v>1372777</v>
      </c>
    </row>
    <row r="14" spans="1:8" ht="70.2" customHeight="1" x14ac:dyDescent="0.3">
      <c r="A14" s="44" t="s">
        <v>116</v>
      </c>
      <c r="B14" s="45"/>
      <c r="C14" s="46"/>
      <c r="D14" s="41">
        <v>2335</v>
      </c>
    </row>
    <row r="15" spans="1:8" ht="72.599999999999994" customHeight="1" x14ac:dyDescent="0.3">
      <c r="A15" s="44" t="s">
        <v>117</v>
      </c>
      <c r="B15" s="45"/>
      <c r="C15" s="46"/>
      <c r="D15" s="41">
        <v>591281</v>
      </c>
    </row>
    <row r="16" spans="1:8" ht="64.8" customHeight="1" x14ac:dyDescent="0.3">
      <c r="A16" s="44" t="s">
        <v>125</v>
      </c>
      <c r="B16" s="45"/>
      <c r="C16" s="46"/>
      <c r="D16" s="41">
        <f>6876+301</f>
        <v>7177</v>
      </c>
    </row>
    <row r="17" spans="1:4" x14ac:dyDescent="0.3">
      <c r="A17" s="44" t="s">
        <v>118</v>
      </c>
      <c r="B17" s="45"/>
      <c r="C17" s="46"/>
      <c r="D17" s="41">
        <v>76918</v>
      </c>
    </row>
    <row r="18" spans="1:4" ht="84" customHeight="1" x14ac:dyDescent="0.3">
      <c r="A18" s="44" t="s">
        <v>119</v>
      </c>
      <c r="B18" s="45"/>
      <c r="C18" s="46"/>
      <c r="D18" s="41">
        <v>2996</v>
      </c>
    </row>
    <row r="19" spans="1:4" ht="41.4" customHeight="1" x14ac:dyDescent="0.3">
      <c r="A19" s="44" t="s">
        <v>120</v>
      </c>
      <c r="B19" s="45"/>
      <c r="C19" s="46"/>
      <c r="D19" s="41">
        <v>35710</v>
      </c>
    </row>
    <row r="20" spans="1:4" ht="43.2" customHeight="1" x14ac:dyDescent="0.3">
      <c r="A20" s="44" t="s">
        <v>121</v>
      </c>
      <c r="B20" s="45"/>
      <c r="C20" s="46"/>
      <c r="D20" s="41">
        <v>44225</v>
      </c>
    </row>
    <row r="21" spans="1:4" ht="89.4" customHeight="1" x14ac:dyDescent="0.3">
      <c r="A21" s="44" t="s">
        <v>122</v>
      </c>
      <c r="B21" s="45"/>
      <c r="C21" s="46"/>
      <c r="D21" s="41">
        <v>1144</v>
      </c>
    </row>
    <row r="22" spans="1:4" ht="84" customHeight="1" x14ac:dyDescent="0.3">
      <c r="A22" s="44" t="s">
        <v>123</v>
      </c>
      <c r="B22" s="45"/>
      <c r="C22" s="46"/>
      <c r="D22" s="41">
        <v>3666</v>
      </c>
    </row>
    <row r="23" spans="1:4" ht="28.2" customHeight="1" x14ac:dyDescent="0.3">
      <c r="A23" s="44" t="s">
        <v>124</v>
      </c>
      <c r="B23" s="45"/>
      <c r="C23" s="46"/>
      <c r="D23" s="41">
        <v>152</v>
      </c>
    </row>
    <row r="24" spans="1:4" ht="29.4" customHeight="1" x14ac:dyDescent="0.3">
      <c r="A24" s="44" t="s">
        <v>126</v>
      </c>
      <c r="B24" s="45"/>
      <c r="C24" s="46"/>
      <c r="D24" s="41">
        <v>806</v>
      </c>
    </row>
    <row r="25" spans="1:4" ht="39" customHeight="1" x14ac:dyDescent="0.3">
      <c r="A25" s="44" t="s">
        <v>127</v>
      </c>
      <c r="B25" s="45"/>
      <c r="C25" s="46"/>
      <c r="D25" s="41">
        <v>6800</v>
      </c>
    </row>
    <row r="26" spans="1:4" ht="27.6" customHeight="1" x14ac:dyDescent="0.3">
      <c r="A26" s="44" t="s">
        <v>128</v>
      </c>
      <c r="B26" s="45"/>
      <c r="C26" s="46"/>
      <c r="D26" s="41">
        <v>750</v>
      </c>
    </row>
    <row r="27" spans="1:4" ht="40.200000000000003" customHeight="1" x14ac:dyDescent="0.3">
      <c r="A27" s="44" t="s">
        <v>129</v>
      </c>
      <c r="B27" s="45"/>
      <c r="C27" s="46"/>
      <c r="D27" s="41">
        <v>9445</v>
      </c>
    </row>
    <row r="28" spans="1:4" ht="81" customHeight="1" x14ac:dyDescent="0.3">
      <c r="A28" s="44" t="s">
        <v>130</v>
      </c>
      <c r="B28" s="45"/>
      <c r="C28" s="46"/>
      <c r="D28" s="41">
        <v>447703</v>
      </c>
    </row>
    <row r="29" spans="1:4" ht="28.8" customHeight="1" x14ac:dyDescent="0.3">
      <c r="A29" s="44" t="s">
        <v>131</v>
      </c>
      <c r="B29" s="45"/>
      <c r="C29" s="46"/>
      <c r="D29" s="41">
        <v>54474</v>
      </c>
    </row>
    <row r="30" spans="1:4" ht="44.4" customHeight="1" x14ac:dyDescent="0.3">
      <c r="A30" s="44" t="s">
        <v>132</v>
      </c>
      <c r="B30" s="45"/>
      <c r="C30" s="46"/>
      <c r="D30" s="41">
        <v>73462</v>
      </c>
    </row>
    <row r="31" spans="1:4" ht="58.2" customHeight="1" x14ac:dyDescent="0.3">
      <c r="A31" s="44" t="s">
        <v>133</v>
      </c>
      <c r="B31" s="45"/>
      <c r="C31" s="46"/>
      <c r="D31" s="41">
        <v>4883</v>
      </c>
    </row>
    <row r="32" spans="1:4" ht="55.8" customHeight="1" x14ac:dyDescent="0.3">
      <c r="A32" s="44" t="s">
        <v>134</v>
      </c>
      <c r="B32" s="45"/>
      <c r="C32" s="46"/>
      <c r="D32" s="41">
        <v>429</v>
      </c>
    </row>
    <row r="33" spans="1:4" ht="41.4" customHeight="1" x14ac:dyDescent="0.3">
      <c r="A33" s="44" t="s">
        <v>135</v>
      </c>
      <c r="B33" s="45"/>
      <c r="C33" s="46"/>
      <c r="D33" s="41">
        <v>8421</v>
      </c>
    </row>
    <row r="34" spans="1:4" x14ac:dyDescent="0.3">
      <c r="A34" s="21"/>
      <c r="B34" s="22"/>
      <c r="C34" s="22"/>
      <c r="D34" s="20"/>
    </row>
    <row r="35" spans="1:4" x14ac:dyDescent="0.3">
      <c r="A35" s="23" t="s">
        <v>16</v>
      </c>
      <c r="B35" s="8"/>
      <c r="C35" s="8"/>
      <c r="D35" s="9"/>
    </row>
    <row r="36" spans="1:4" x14ac:dyDescent="0.3">
      <c r="A36" s="54" t="s">
        <v>17</v>
      </c>
      <c r="B36" s="56" t="s">
        <v>2</v>
      </c>
      <c r="C36" s="57" t="s">
        <v>3</v>
      </c>
      <c r="D36" s="58"/>
    </row>
    <row r="37" spans="1:4" ht="90" customHeight="1" x14ac:dyDescent="0.3">
      <c r="A37" s="55"/>
      <c r="B37" s="56"/>
      <c r="C37" s="24" t="s">
        <v>4</v>
      </c>
      <c r="D37" s="24" t="s">
        <v>5</v>
      </c>
    </row>
    <row r="38" spans="1:4" x14ac:dyDescent="0.3">
      <c r="A38" s="10" t="s">
        <v>74</v>
      </c>
      <c r="B38" s="25">
        <v>12010.469429999999</v>
      </c>
      <c r="C38" s="25">
        <v>8388.6561799999999</v>
      </c>
      <c r="D38" s="25">
        <v>1691.2135900000001</v>
      </c>
    </row>
    <row r="39" spans="1:4" x14ac:dyDescent="0.3">
      <c r="A39" s="10" t="s">
        <v>75</v>
      </c>
      <c r="B39" s="25">
        <v>3754.9065700000001</v>
      </c>
      <c r="C39" s="25">
        <v>3167.6389399999998</v>
      </c>
      <c r="D39" s="25">
        <v>576.05146000000002</v>
      </c>
    </row>
    <row r="40" spans="1:4" x14ac:dyDescent="0.3">
      <c r="A40" s="10" t="s">
        <v>76</v>
      </c>
      <c r="B40" s="25">
        <v>4384.8693899999998</v>
      </c>
      <c r="C40" s="25">
        <v>3591.2075500000001</v>
      </c>
      <c r="D40" s="25">
        <v>793.66183999999998</v>
      </c>
    </row>
    <row r="41" spans="1:4" x14ac:dyDescent="0.3">
      <c r="A41" s="10" t="s">
        <v>77</v>
      </c>
      <c r="B41" s="25">
        <v>39191.682860000001</v>
      </c>
      <c r="C41" s="25">
        <v>10729.87955</v>
      </c>
      <c r="D41" s="25">
        <v>3278.4672999999998</v>
      </c>
    </row>
    <row r="42" spans="1:4" ht="27.6" x14ac:dyDescent="0.3">
      <c r="A42" s="10" t="s">
        <v>78</v>
      </c>
      <c r="B42" s="25">
        <v>59264.677360000001</v>
      </c>
      <c r="C42" s="25">
        <v>3589.556</v>
      </c>
      <c r="D42" s="25">
        <v>1032.4860000000001</v>
      </c>
    </row>
    <row r="43" spans="1:4" x14ac:dyDescent="0.3">
      <c r="A43" s="10" t="s">
        <v>79</v>
      </c>
      <c r="B43" s="25">
        <v>10729.89914</v>
      </c>
      <c r="C43" s="25">
        <v>1653.9861599999999</v>
      </c>
      <c r="D43" s="25">
        <v>357.60854</v>
      </c>
    </row>
    <row r="44" spans="1:4" x14ac:dyDescent="0.3">
      <c r="A44" s="10" t="s">
        <v>80</v>
      </c>
      <c r="B44" s="25">
        <v>8296.0043499999992</v>
      </c>
      <c r="C44" s="25">
        <v>840.71717000000001</v>
      </c>
      <c r="D44" s="25">
        <v>315.56585000000001</v>
      </c>
    </row>
    <row r="45" spans="1:4" ht="27.6" x14ac:dyDescent="0.3">
      <c r="A45" s="10" t="s">
        <v>81</v>
      </c>
      <c r="B45" s="25">
        <v>239413.33450999999</v>
      </c>
      <c r="C45" s="25">
        <v>3844.6683899999998</v>
      </c>
      <c r="D45" s="25">
        <v>983.83428000000004</v>
      </c>
    </row>
    <row r="46" spans="1:4" x14ac:dyDescent="0.3">
      <c r="A46" s="10" t="s">
        <v>82</v>
      </c>
      <c r="B46" s="25">
        <v>8755.3281299999999</v>
      </c>
      <c r="C46" s="25">
        <v>2763.3726099999999</v>
      </c>
      <c r="D46" s="25">
        <v>899.12855999999999</v>
      </c>
    </row>
    <row r="47" spans="1:4" x14ac:dyDescent="0.3">
      <c r="A47" s="10" t="s">
        <v>83</v>
      </c>
      <c r="B47" s="25">
        <v>122773.5889</v>
      </c>
      <c r="C47" s="25">
        <v>2367.2413799999999</v>
      </c>
      <c r="D47" s="25">
        <v>1098.54323</v>
      </c>
    </row>
    <row r="48" spans="1:4" x14ac:dyDescent="0.3">
      <c r="A48" s="10" t="s">
        <v>84</v>
      </c>
      <c r="B48" s="25">
        <v>162879.39149000001</v>
      </c>
      <c r="C48" s="25">
        <v>17071.66776</v>
      </c>
      <c r="D48" s="25">
        <v>5034.6910500000004</v>
      </c>
    </row>
    <row r="49" spans="1:4" x14ac:dyDescent="0.3">
      <c r="A49" s="10" t="s">
        <v>85</v>
      </c>
      <c r="B49" s="25">
        <v>675911.54616000003</v>
      </c>
      <c r="C49" s="25">
        <v>14402.009830000001</v>
      </c>
      <c r="D49" s="25">
        <v>3845.5194000000001</v>
      </c>
    </row>
    <row r="50" spans="1:4" x14ac:dyDescent="0.3">
      <c r="A50" s="10" t="s">
        <v>86</v>
      </c>
      <c r="B50" s="25">
        <v>445462.08013999998</v>
      </c>
      <c r="C50" s="25">
        <v>21104.61825</v>
      </c>
      <c r="D50" s="25">
        <v>7468.4960000000001</v>
      </c>
    </row>
    <row r="51" spans="1:4" x14ac:dyDescent="0.3">
      <c r="A51" s="10" t="s">
        <v>87</v>
      </c>
      <c r="B51" s="25">
        <v>40407.413639999999</v>
      </c>
      <c r="C51" s="25">
        <v>1647.9263800000001</v>
      </c>
      <c r="D51" s="25">
        <v>262.21359999999999</v>
      </c>
    </row>
    <row r="52" spans="1:4" ht="27.6" x14ac:dyDescent="0.3">
      <c r="A52" s="10" t="s">
        <v>88</v>
      </c>
      <c r="B52" s="25">
        <v>82092.779349999997</v>
      </c>
      <c r="C52" s="25">
        <v>44125.779470000001</v>
      </c>
      <c r="D52" s="25">
        <v>13380.079019999999</v>
      </c>
    </row>
    <row r="53" spans="1:4" x14ac:dyDescent="0.3">
      <c r="A53" s="10" t="s">
        <v>89</v>
      </c>
      <c r="B53" s="25">
        <v>9956.1746399999993</v>
      </c>
      <c r="C53" s="25">
        <v>840.59083999999996</v>
      </c>
      <c r="D53" s="25"/>
    </row>
    <row r="54" spans="1:4" x14ac:dyDescent="0.3">
      <c r="A54" s="10" t="s">
        <v>90</v>
      </c>
      <c r="B54" s="25">
        <v>128865.63003</v>
      </c>
      <c r="C54" s="25">
        <v>2267.10025</v>
      </c>
      <c r="D54" s="25">
        <v>39.939549999999997</v>
      </c>
    </row>
    <row r="55" spans="1:4" x14ac:dyDescent="0.3">
      <c r="A55" s="10" t="s">
        <v>91</v>
      </c>
      <c r="B55" s="25">
        <v>8264.2649899999997</v>
      </c>
      <c r="C55" s="25">
        <v>1585.9390699999999</v>
      </c>
      <c r="D55" s="25">
        <v>393.44677999999999</v>
      </c>
    </row>
    <row r="56" spans="1:4" x14ac:dyDescent="0.3">
      <c r="A56" s="10" t="s">
        <v>92</v>
      </c>
      <c r="B56" s="25">
        <v>2727.4589000000001</v>
      </c>
      <c r="C56" s="25">
        <v>1451.7769000000001</v>
      </c>
      <c r="D56" s="25">
        <v>423.82765000000001</v>
      </c>
    </row>
    <row r="57" spans="1:4" ht="27.6" x14ac:dyDescent="0.3">
      <c r="A57" s="10" t="s">
        <v>93</v>
      </c>
      <c r="B57" s="25">
        <v>35717.337359999998</v>
      </c>
      <c r="C57" s="25">
        <v>13107.144389999999</v>
      </c>
      <c r="D57" s="25">
        <v>4250.5369899999996</v>
      </c>
    </row>
    <row r="58" spans="1:4" x14ac:dyDescent="0.3">
      <c r="A58" s="10" t="s">
        <v>94</v>
      </c>
      <c r="B58" s="25">
        <v>14685.159799999999</v>
      </c>
      <c r="C58" s="25">
        <v>633.56299999999999</v>
      </c>
      <c r="D58" s="25">
        <v>126.43300000000001</v>
      </c>
    </row>
    <row r="59" spans="1:4" x14ac:dyDescent="0.3">
      <c r="A59" s="10" t="s">
        <v>95</v>
      </c>
      <c r="B59" s="25">
        <v>299689.50923000003</v>
      </c>
      <c r="C59" s="25">
        <v>5051.96533</v>
      </c>
      <c r="D59" s="25">
        <v>1464.4345000000001</v>
      </c>
    </row>
    <row r="60" spans="1:4" x14ac:dyDescent="0.3">
      <c r="A60" s="10" t="s">
        <v>96</v>
      </c>
      <c r="B60" s="25">
        <v>19019.738659999999</v>
      </c>
      <c r="C60" s="25">
        <v>8846.3714199999995</v>
      </c>
      <c r="D60" s="25">
        <v>3331.39626</v>
      </c>
    </row>
    <row r="61" spans="1:4" x14ac:dyDescent="0.3">
      <c r="A61" s="10" t="s">
        <v>97</v>
      </c>
      <c r="B61" s="25">
        <v>1902.5115000000001</v>
      </c>
      <c r="C61" s="25">
        <v>1400.6552799999999</v>
      </c>
      <c r="D61" s="25">
        <v>304.37718999999998</v>
      </c>
    </row>
    <row r="62" spans="1:4" x14ac:dyDescent="0.3">
      <c r="A62" s="10" t="s">
        <v>98</v>
      </c>
      <c r="B62" s="25">
        <v>855.63</v>
      </c>
      <c r="C62" s="25">
        <v>855.63</v>
      </c>
      <c r="D62" s="25"/>
    </row>
    <row r="63" spans="1:4" x14ac:dyDescent="0.3">
      <c r="A63" s="10" t="s">
        <v>99</v>
      </c>
      <c r="B63" s="25">
        <v>1966.52334</v>
      </c>
      <c r="C63" s="25">
        <v>1324.11059</v>
      </c>
      <c r="D63" s="25">
        <v>312.89931000000001</v>
      </c>
    </row>
    <row r="64" spans="1:4" x14ac:dyDescent="0.3">
      <c r="A64" s="10" t="s">
        <v>100</v>
      </c>
      <c r="B64" s="25">
        <v>2391.5497599999999</v>
      </c>
      <c r="C64" s="25">
        <v>1594.4370799999999</v>
      </c>
      <c r="D64" s="25">
        <v>418.49918000000002</v>
      </c>
    </row>
    <row r="65" spans="1:4" x14ac:dyDescent="0.3">
      <c r="A65" s="10" t="s">
        <v>101</v>
      </c>
      <c r="B65" s="25">
        <v>1569.6267600000001</v>
      </c>
      <c r="C65" s="25">
        <v>795.75919999999996</v>
      </c>
      <c r="D65" s="25">
        <v>205.47388000000001</v>
      </c>
    </row>
    <row r="66" spans="1:4" x14ac:dyDescent="0.3">
      <c r="A66" s="10" t="s">
        <v>102</v>
      </c>
      <c r="B66" s="25">
        <v>1111.8733999999999</v>
      </c>
      <c r="C66" s="25">
        <v>761.98053000000004</v>
      </c>
      <c r="D66" s="25">
        <v>213.08760000000001</v>
      </c>
    </row>
    <row r="67" spans="1:4" x14ac:dyDescent="0.3">
      <c r="A67" s="10" t="s">
        <v>103</v>
      </c>
      <c r="B67" s="25">
        <v>3247.1921900000002</v>
      </c>
      <c r="C67" s="25">
        <v>2112.2652200000002</v>
      </c>
      <c r="D67" s="25">
        <v>508.08744999999999</v>
      </c>
    </row>
    <row r="68" spans="1:4" ht="27.6" x14ac:dyDescent="0.3">
      <c r="A68" s="10" t="s">
        <v>104</v>
      </c>
      <c r="B68" s="25">
        <v>228862.02231999999</v>
      </c>
      <c r="C68" s="25">
        <v>22177.502659999998</v>
      </c>
      <c r="D68" s="25">
        <v>6521.2157699999998</v>
      </c>
    </row>
    <row r="69" spans="1:4" ht="27.6" x14ac:dyDescent="0.3">
      <c r="A69" s="10" t="s">
        <v>105</v>
      </c>
      <c r="B69" s="25">
        <v>256.08994000000001</v>
      </c>
      <c r="C69" s="25">
        <v>203.80333999999999</v>
      </c>
      <c r="D69" s="25">
        <v>43.639119999999998</v>
      </c>
    </row>
    <row r="70" spans="1:4" x14ac:dyDescent="0.3">
      <c r="A70" s="10" t="s">
        <v>106</v>
      </c>
      <c r="B70" s="25">
        <v>2018.6508100000001</v>
      </c>
      <c r="C70" s="25">
        <v>1260.76675</v>
      </c>
      <c r="D70" s="25">
        <v>265.78206</v>
      </c>
    </row>
    <row r="71" spans="1:4" x14ac:dyDescent="0.3">
      <c r="A71" s="10" t="s">
        <v>107</v>
      </c>
      <c r="B71" s="25">
        <v>1251.3075699999999</v>
      </c>
      <c r="C71" s="25">
        <v>1282.99566</v>
      </c>
      <c r="D71" s="25"/>
    </row>
    <row r="72" spans="1:4" x14ac:dyDescent="0.3">
      <c r="A72" s="10" t="s">
        <v>108</v>
      </c>
      <c r="B72" s="25">
        <v>61243.837919999998</v>
      </c>
      <c r="C72" s="25">
        <v>2008.4820299999999</v>
      </c>
      <c r="D72" s="25">
        <v>819.43137999999999</v>
      </c>
    </row>
    <row r="73" spans="1:4" x14ac:dyDescent="0.3">
      <c r="A73" s="10" t="s">
        <v>109</v>
      </c>
      <c r="B73" s="25">
        <v>17029.5242</v>
      </c>
      <c r="C73" s="25">
        <v>11629.77485</v>
      </c>
      <c r="D73" s="25">
        <v>3240.5687899999998</v>
      </c>
    </row>
    <row r="74" spans="1:4" x14ac:dyDescent="0.3">
      <c r="A74" s="10" t="s">
        <v>110</v>
      </c>
      <c r="B74" s="25">
        <v>1469.68939</v>
      </c>
      <c r="C74" s="25">
        <v>477.20461999999998</v>
      </c>
      <c r="D74" s="25">
        <v>259.46994000000001</v>
      </c>
    </row>
    <row r="75" spans="1:4" x14ac:dyDescent="0.3">
      <c r="A75" s="10" t="s">
        <v>111</v>
      </c>
      <c r="B75" s="25">
        <v>2509.3048100000001</v>
      </c>
      <c r="C75" s="25">
        <v>1590.70045</v>
      </c>
      <c r="D75" s="25">
        <v>251.09411</v>
      </c>
    </row>
    <row r="76" spans="1:4" x14ac:dyDescent="0.3">
      <c r="A76" s="10" t="s">
        <v>112</v>
      </c>
      <c r="B76" s="25">
        <v>1743.7907600000001</v>
      </c>
      <c r="C76" s="25">
        <v>1292.4029700000001</v>
      </c>
      <c r="D76" s="25">
        <v>189.55815000000001</v>
      </c>
    </row>
    <row r="77" spans="1:4" ht="27.6" x14ac:dyDescent="0.3">
      <c r="A77" s="10" t="s">
        <v>113</v>
      </c>
      <c r="B77" s="25">
        <v>1884.55547</v>
      </c>
      <c r="C77" s="25">
        <v>497.98665999999997</v>
      </c>
      <c r="D77" s="25">
        <v>114.60996</v>
      </c>
    </row>
    <row r="78" spans="1:4" x14ac:dyDescent="0.3">
      <c r="A78" s="26" t="s">
        <v>2</v>
      </c>
      <c r="B78" s="27">
        <v>2765566.9251700002</v>
      </c>
      <c r="C78" s="27">
        <v>224339.83471</v>
      </c>
      <c r="D78" s="27">
        <v>64505.647380000002</v>
      </c>
    </row>
  </sheetData>
  <mergeCells count="34">
    <mergeCell ref="A1:D1"/>
    <mergeCell ref="A2:D2"/>
    <mergeCell ref="A5:C5"/>
    <mergeCell ref="A11:C11"/>
    <mergeCell ref="A36:A37"/>
    <mergeCell ref="B36:B37"/>
    <mergeCell ref="C36:D36"/>
    <mergeCell ref="A6:C6"/>
    <mergeCell ref="A7:C7"/>
    <mergeCell ref="A8:C8"/>
    <mergeCell ref="A9:C9"/>
    <mergeCell ref="A10:C10"/>
    <mergeCell ref="A12:C12"/>
    <mergeCell ref="A14:C14"/>
    <mergeCell ref="A15:C15"/>
    <mergeCell ref="A17:C17"/>
    <mergeCell ref="A18:C18"/>
    <mergeCell ref="A19:C19"/>
    <mergeCell ref="A33:C33"/>
    <mergeCell ref="A13:C13"/>
    <mergeCell ref="A16:C16"/>
    <mergeCell ref="A28:C28"/>
    <mergeCell ref="A29:C29"/>
    <mergeCell ref="A30:C30"/>
    <mergeCell ref="A31:C31"/>
    <mergeCell ref="A32:C32"/>
    <mergeCell ref="A24:C24"/>
    <mergeCell ref="A25:C25"/>
    <mergeCell ref="A26:C26"/>
    <mergeCell ref="A27:C27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topLeftCell="C41" zoomScaleNormal="100" zoomScaleSheetLayoutView="100" workbookViewId="0">
      <selection activeCell="A44" sqref="A44:T44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9.5546875" customWidth="1"/>
  </cols>
  <sheetData>
    <row r="1" spans="1:20" s="15" customFormat="1" ht="15.6" x14ac:dyDescent="0.3">
      <c r="A1" s="18"/>
      <c r="C1" s="16" t="s">
        <v>8</v>
      </c>
    </row>
    <row r="2" spans="1:20" x14ac:dyDescent="0.3">
      <c r="A2" s="19" t="str">
        <f>TEXT(EndData2,"[$-FC19]ДД.ММ.ГГГ")</f>
        <v>00.01.1900</v>
      </c>
      <c r="C2" s="11"/>
      <c r="P2" s="13" t="s">
        <v>7</v>
      </c>
    </row>
    <row r="3" spans="1:20" s="14" customFormat="1" ht="52.8" x14ac:dyDescent="0.25">
      <c r="A3" s="17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2" t="s">
        <v>6</v>
      </c>
    </row>
    <row r="4" spans="1:20" ht="27.6" x14ac:dyDescent="0.3">
      <c r="A4" s="34" t="s">
        <v>33</v>
      </c>
      <c r="B4" s="37"/>
      <c r="C4" s="37"/>
      <c r="D4" s="37"/>
      <c r="E4" s="37"/>
      <c r="F4" s="37"/>
      <c r="G4" s="37"/>
      <c r="H4" s="37"/>
      <c r="I4" s="37"/>
      <c r="J4" s="37">
        <v>1341.7130999999999</v>
      </c>
      <c r="K4" s="37">
        <v>189.8407</v>
      </c>
      <c r="L4" s="37"/>
      <c r="M4" s="37"/>
      <c r="N4" s="37"/>
      <c r="O4" s="37"/>
      <c r="P4" s="38">
        <v>1531.5537999999999</v>
      </c>
      <c r="Q4" s="33"/>
      <c r="R4" s="33"/>
      <c r="S4" s="33"/>
      <c r="T4" s="33"/>
    </row>
    <row r="5" spans="1:20" ht="41.4" x14ac:dyDescent="0.3">
      <c r="A5" s="34" t="s">
        <v>34</v>
      </c>
      <c r="B5" s="37"/>
      <c r="C5" s="37">
        <v>12804.7094</v>
      </c>
      <c r="D5" s="37">
        <v>25863.25</v>
      </c>
      <c r="E5" s="37">
        <v>7856.25</v>
      </c>
      <c r="F5" s="37">
        <v>8096.5933999999997</v>
      </c>
      <c r="G5" s="37">
        <v>42292.25</v>
      </c>
      <c r="H5" s="37">
        <v>6190.2728999999999</v>
      </c>
      <c r="I5" s="37">
        <v>5040.2331000000004</v>
      </c>
      <c r="J5" s="37">
        <v>313.79109999999997</v>
      </c>
      <c r="K5" s="37">
        <v>8932.7911000000004</v>
      </c>
      <c r="L5" s="37">
        <v>25000</v>
      </c>
      <c r="M5" s="37">
        <v>9231</v>
      </c>
      <c r="N5" s="37">
        <v>15404.2238</v>
      </c>
      <c r="O5" s="37">
        <v>14070.475</v>
      </c>
      <c r="P5" s="38">
        <v>181095.83979999999</v>
      </c>
      <c r="Q5" s="33"/>
      <c r="R5" s="33"/>
      <c r="S5" s="33"/>
      <c r="T5" s="33"/>
    </row>
    <row r="6" spans="1:20" ht="41.4" x14ac:dyDescent="0.3">
      <c r="A6" s="34" t="s">
        <v>35</v>
      </c>
      <c r="B6" s="37">
        <v>1080</v>
      </c>
      <c r="C6" s="37">
        <v>6437.9323999999997</v>
      </c>
      <c r="D6" s="37">
        <v>2875</v>
      </c>
      <c r="E6" s="37">
        <v>3613</v>
      </c>
      <c r="F6" s="37">
        <v>1168.2</v>
      </c>
      <c r="G6" s="37">
        <v>1100</v>
      </c>
      <c r="H6" s="37">
        <v>1151.24</v>
      </c>
      <c r="I6" s="37">
        <v>400</v>
      </c>
      <c r="J6" s="37">
        <v>2225.337</v>
      </c>
      <c r="K6" s="37"/>
      <c r="L6" s="37">
        <v>400</v>
      </c>
      <c r="M6" s="37">
        <v>500</v>
      </c>
      <c r="N6" s="37">
        <v>58.559899999999999</v>
      </c>
      <c r="O6" s="37">
        <v>1000</v>
      </c>
      <c r="P6" s="38">
        <v>22009.2693</v>
      </c>
      <c r="Q6" s="33"/>
      <c r="R6" s="33"/>
      <c r="S6" s="33"/>
      <c r="T6" s="33"/>
    </row>
    <row r="7" spans="1:20" ht="69" x14ac:dyDescent="0.3">
      <c r="A7" s="34" t="s">
        <v>36</v>
      </c>
      <c r="B7" s="37">
        <v>36092.805379999998</v>
      </c>
      <c r="C7" s="37">
        <v>29720.203000000001</v>
      </c>
      <c r="D7" s="37">
        <v>17634.075000000001</v>
      </c>
      <c r="E7" s="37">
        <v>12787.258</v>
      </c>
      <c r="F7" s="37">
        <v>5281.7364600000001</v>
      </c>
      <c r="G7" s="37">
        <v>16419.924999999999</v>
      </c>
      <c r="H7" s="37">
        <v>12311.85662</v>
      </c>
      <c r="I7" s="37">
        <v>3257.6046099999999</v>
      </c>
      <c r="J7" s="37">
        <v>18097.387040000001</v>
      </c>
      <c r="K7" s="37">
        <v>8451.7914899999996</v>
      </c>
      <c r="L7" s="37">
        <v>11217.402910000001</v>
      </c>
      <c r="M7" s="37">
        <v>10633.541660000001</v>
      </c>
      <c r="N7" s="37">
        <v>3000</v>
      </c>
      <c r="O7" s="37">
        <v>9020.94</v>
      </c>
      <c r="P7" s="38">
        <v>193926.52716999999</v>
      </c>
      <c r="Q7" s="33"/>
      <c r="R7" s="33"/>
      <c r="S7" s="33"/>
      <c r="T7" s="33"/>
    </row>
    <row r="8" spans="1:20" ht="27.6" x14ac:dyDescent="0.3">
      <c r="A8" s="34" t="s">
        <v>37</v>
      </c>
      <c r="B8" s="37"/>
      <c r="C8" s="37"/>
      <c r="D8" s="37"/>
      <c r="E8" s="37">
        <v>1295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8">
        <v>1295</v>
      </c>
      <c r="Q8" s="33"/>
      <c r="R8" s="33"/>
      <c r="S8" s="33"/>
      <c r="T8" s="33"/>
    </row>
    <row r="9" spans="1:20" ht="110.4" x14ac:dyDescent="0.3">
      <c r="A9" s="34" t="s">
        <v>38</v>
      </c>
      <c r="B9" s="37">
        <v>193190.48079999999</v>
      </c>
      <c r="C9" s="37">
        <v>12849.91743</v>
      </c>
      <c r="D9" s="37">
        <v>685.56578999999999</v>
      </c>
      <c r="E9" s="37">
        <v>5702.49269</v>
      </c>
      <c r="F9" s="37"/>
      <c r="G9" s="37"/>
      <c r="H9" s="37">
        <v>158.239</v>
      </c>
      <c r="I9" s="37"/>
      <c r="J9" s="37">
        <v>519.82539999999995</v>
      </c>
      <c r="K9" s="37">
        <v>4309.2356799999998</v>
      </c>
      <c r="L9" s="37">
        <v>1581.7961</v>
      </c>
      <c r="M9" s="37">
        <v>197.63</v>
      </c>
      <c r="N9" s="37">
        <v>277.69</v>
      </c>
      <c r="O9" s="37">
        <v>5751.7</v>
      </c>
      <c r="P9" s="38">
        <v>225224.57289000001</v>
      </c>
      <c r="Q9" s="33"/>
      <c r="R9" s="33"/>
      <c r="S9" s="33"/>
      <c r="T9" s="33"/>
    </row>
    <row r="10" spans="1:20" ht="82.8" x14ac:dyDescent="0.3">
      <c r="A10" s="34" t="s">
        <v>39</v>
      </c>
      <c r="B10" s="37">
        <v>95196.882840000006</v>
      </c>
      <c r="C10" s="37">
        <v>10745.290510000001</v>
      </c>
      <c r="D10" s="37"/>
      <c r="E10" s="37"/>
      <c r="F10" s="37"/>
      <c r="G10" s="37"/>
      <c r="H10" s="37">
        <v>2908.348</v>
      </c>
      <c r="I10" s="37">
        <v>379</v>
      </c>
      <c r="J10" s="37">
        <v>13849.76892</v>
      </c>
      <c r="K10" s="37"/>
      <c r="L10" s="37"/>
      <c r="M10" s="37"/>
      <c r="N10" s="37"/>
      <c r="O10" s="37"/>
      <c r="P10" s="38">
        <v>123079.29027</v>
      </c>
      <c r="Q10" s="33"/>
      <c r="R10" s="33"/>
      <c r="S10" s="33"/>
      <c r="T10" s="33"/>
    </row>
    <row r="11" spans="1:20" ht="96.6" x14ac:dyDescent="0.3">
      <c r="A11" s="34" t="s">
        <v>40</v>
      </c>
      <c r="B11" s="37">
        <v>179.8777</v>
      </c>
      <c r="C11" s="37"/>
      <c r="D11" s="37"/>
      <c r="E11" s="37"/>
      <c r="F11" s="37"/>
      <c r="G11" s="37"/>
      <c r="H11" s="37"/>
      <c r="I11" s="37"/>
      <c r="J11" s="37">
        <v>31.953880000000002</v>
      </c>
      <c r="K11" s="37"/>
      <c r="L11" s="37"/>
      <c r="M11" s="37"/>
      <c r="N11" s="37"/>
      <c r="O11" s="37"/>
      <c r="P11" s="38">
        <v>211.83158</v>
      </c>
      <c r="Q11" s="33"/>
      <c r="R11" s="33"/>
      <c r="S11" s="33"/>
      <c r="T11" s="33"/>
    </row>
    <row r="12" spans="1:20" ht="82.8" x14ac:dyDescent="0.3">
      <c r="A12" s="34" t="s">
        <v>41</v>
      </c>
      <c r="B12" s="37"/>
      <c r="C12" s="37">
        <v>3953.0014999999999</v>
      </c>
      <c r="D12" s="37">
        <v>660.75</v>
      </c>
      <c r="E12" s="37">
        <v>348.5</v>
      </c>
      <c r="F12" s="37">
        <v>157.77019999999999</v>
      </c>
      <c r="G12" s="37">
        <v>624.41666999999995</v>
      </c>
      <c r="H12" s="37"/>
      <c r="I12" s="37">
        <v>42.982799999999997</v>
      </c>
      <c r="J12" s="37"/>
      <c r="K12" s="37"/>
      <c r="L12" s="37">
        <v>271.55799999999999</v>
      </c>
      <c r="M12" s="37">
        <v>241.08332999999999</v>
      </c>
      <c r="N12" s="37">
        <v>249.8167</v>
      </c>
      <c r="O12" s="37">
        <v>142.25</v>
      </c>
      <c r="P12" s="38">
        <v>6692.1292000000003</v>
      </c>
      <c r="Q12" s="33"/>
      <c r="R12" s="33"/>
      <c r="S12" s="33"/>
      <c r="T12" s="33"/>
    </row>
    <row r="13" spans="1:20" ht="96.6" x14ac:dyDescent="0.3">
      <c r="A13" s="34" t="s">
        <v>42</v>
      </c>
      <c r="B13" s="37">
        <v>60</v>
      </c>
      <c r="C13" s="37">
        <v>171.005</v>
      </c>
      <c r="D13" s="37">
        <v>207.2</v>
      </c>
      <c r="E13" s="37">
        <v>74</v>
      </c>
      <c r="F13" s="37">
        <v>86.152199999999993</v>
      </c>
      <c r="G13" s="37">
        <v>86.083330000000004</v>
      </c>
      <c r="H13" s="37">
        <v>43.366100000000003</v>
      </c>
      <c r="I13" s="37">
        <v>99.376900000000006</v>
      </c>
      <c r="J13" s="37">
        <v>126.0489</v>
      </c>
      <c r="K13" s="37">
        <v>40</v>
      </c>
      <c r="L13" s="37">
        <v>42.796199999999999</v>
      </c>
      <c r="M13" s="37">
        <v>92.833330000000004</v>
      </c>
      <c r="N13" s="37">
        <v>44.331000000000003</v>
      </c>
      <c r="O13" s="37">
        <v>64.943700000000007</v>
      </c>
      <c r="P13" s="38">
        <v>1238.1366599999999</v>
      </c>
      <c r="Q13" s="33"/>
      <c r="R13" s="33"/>
      <c r="S13" s="33"/>
      <c r="T13" s="33"/>
    </row>
    <row r="14" spans="1:20" ht="69" x14ac:dyDescent="0.3">
      <c r="A14" s="34" t="s">
        <v>43</v>
      </c>
      <c r="B14" s="37">
        <v>733</v>
      </c>
      <c r="C14" s="37">
        <v>540.68399999999997</v>
      </c>
      <c r="D14" s="37">
        <v>369</v>
      </c>
      <c r="E14" s="37">
        <v>151.5</v>
      </c>
      <c r="F14" s="37"/>
      <c r="G14" s="37">
        <v>414.14</v>
      </c>
      <c r="H14" s="37">
        <v>65</v>
      </c>
      <c r="I14" s="37">
        <v>47.05</v>
      </c>
      <c r="J14" s="37">
        <v>68.001999999999995</v>
      </c>
      <c r="K14" s="37">
        <v>150</v>
      </c>
      <c r="L14" s="37">
        <v>150</v>
      </c>
      <c r="M14" s="37">
        <v>100</v>
      </c>
      <c r="N14" s="37">
        <v>161.851</v>
      </c>
      <c r="O14" s="37">
        <v>79.62988</v>
      </c>
      <c r="P14" s="38">
        <v>3029.8568799999998</v>
      </c>
      <c r="Q14" s="33"/>
      <c r="R14" s="33"/>
      <c r="S14" s="33"/>
      <c r="T14" s="33"/>
    </row>
    <row r="15" spans="1:20" ht="82.8" x14ac:dyDescent="0.3">
      <c r="A15" s="34" t="s">
        <v>44</v>
      </c>
      <c r="B15" s="37">
        <v>135</v>
      </c>
      <c r="C15" s="37">
        <v>498.40886999999998</v>
      </c>
      <c r="D15" s="37">
        <v>227</v>
      </c>
      <c r="E15" s="37">
        <v>130.6</v>
      </c>
      <c r="F15" s="37">
        <v>115</v>
      </c>
      <c r="G15" s="37">
        <v>75.14</v>
      </c>
      <c r="H15" s="37">
        <v>54</v>
      </c>
      <c r="I15" s="37">
        <v>111</v>
      </c>
      <c r="J15" s="37">
        <v>279.91399999999999</v>
      </c>
      <c r="K15" s="37"/>
      <c r="L15" s="37">
        <v>130</v>
      </c>
      <c r="M15" s="37">
        <v>60.957259999999998</v>
      </c>
      <c r="N15" s="37">
        <v>222.42</v>
      </c>
      <c r="O15" s="37">
        <v>133.03859</v>
      </c>
      <c r="P15" s="38">
        <v>2172.4787200000001</v>
      </c>
      <c r="Q15" s="33"/>
      <c r="R15" s="33"/>
      <c r="S15" s="33"/>
      <c r="T15" s="33"/>
    </row>
    <row r="16" spans="1:20" ht="124.2" x14ac:dyDescent="0.3">
      <c r="A16" s="34" t="s">
        <v>45</v>
      </c>
      <c r="B16" s="37">
        <v>17093.864689999999</v>
      </c>
      <c r="C16" s="37">
        <v>1741.4846</v>
      </c>
      <c r="D16" s="37">
        <v>115</v>
      </c>
      <c r="E16" s="37"/>
      <c r="F16" s="37"/>
      <c r="G16" s="37"/>
      <c r="H16" s="37"/>
      <c r="I16" s="37"/>
      <c r="J16" s="37">
        <v>260</v>
      </c>
      <c r="K16" s="37"/>
      <c r="L16" s="37"/>
      <c r="M16" s="37"/>
      <c r="N16" s="37"/>
      <c r="O16" s="37"/>
      <c r="P16" s="38">
        <v>19210.349289999998</v>
      </c>
      <c r="Q16" s="33"/>
      <c r="R16" s="33"/>
      <c r="S16" s="33"/>
      <c r="T16" s="33"/>
    </row>
    <row r="17" spans="1:20" ht="110.4" x14ac:dyDescent="0.3">
      <c r="A17" s="34" t="s">
        <v>46</v>
      </c>
      <c r="B17" s="37"/>
      <c r="C17" s="37">
        <v>3474.8470000000002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>
        <v>3474.8470000000002</v>
      </c>
      <c r="Q17" s="33"/>
      <c r="R17" s="33"/>
      <c r="S17" s="33"/>
      <c r="T17" s="33"/>
    </row>
    <row r="18" spans="1:20" ht="96.6" x14ac:dyDescent="0.3">
      <c r="A18" s="34" t="s">
        <v>47</v>
      </c>
      <c r="B18" s="37"/>
      <c r="C18" s="37"/>
      <c r="D18" s="37"/>
      <c r="E18" s="37"/>
      <c r="F18" s="37"/>
      <c r="G18" s="37">
        <v>9.3770000000000007</v>
      </c>
      <c r="H18" s="37"/>
      <c r="I18" s="37"/>
      <c r="J18" s="37">
        <v>37.676000000000002</v>
      </c>
      <c r="K18" s="37"/>
      <c r="L18" s="37"/>
      <c r="M18" s="37"/>
      <c r="N18" s="37"/>
      <c r="O18" s="37"/>
      <c r="P18" s="38">
        <v>47.052999999999997</v>
      </c>
      <c r="Q18" s="33"/>
      <c r="R18" s="33"/>
      <c r="S18" s="33"/>
      <c r="T18" s="33"/>
    </row>
    <row r="19" spans="1:20" ht="358.8" x14ac:dyDescent="0.3">
      <c r="A19" s="34" t="s">
        <v>48</v>
      </c>
      <c r="B19" s="37">
        <v>10393.58</v>
      </c>
      <c r="C19" s="37">
        <v>8741.3643599999996</v>
      </c>
      <c r="D19" s="37">
        <v>1395</v>
      </c>
      <c r="E19" s="37">
        <v>1430</v>
      </c>
      <c r="F19" s="37">
        <v>210</v>
      </c>
      <c r="G19" s="37">
        <v>2050</v>
      </c>
      <c r="H19" s="37">
        <v>1004.323</v>
      </c>
      <c r="I19" s="37">
        <v>87.313000000000002</v>
      </c>
      <c r="J19" s="37">
        <v>2900</v>
      </c>
      <c r="K19" s="37">
        <v>1235.7460000000001</v>
      </c>
      <c r="L19" s="37">
        <v>750</v>
      </c>
      <c r="M19" s="37">
        <v>1000</v>
      </c>
      <c r="N19" s="37">
        <v>1593.4400599999999</v>
      </c>
      <c r="O19" s="37">
        <v>879.24167</v>
      </c>
      <c r="P19" s="38">
        <v>33670.008090000003</v>
      </c>
      <c r="Q19" s="33"/>
      <c r="R19" s="33"/>
      <c r="S19" s="33"/>
      <c r="T19" s="33"/>
    </row>
    <row r="20" spans="1:20" ht="179.4" x14ac:dyDescent="0.3">
      <c r="A20" s="34" t="s">
        <v>49</v>
      </c>
      <c r="B20" s="37">
        <v>37392.461130000003</v>
      </c>
      <c r="C20" s="37">
        <v>22159.85</v>
      </c>
      <c r="D20" s="37">
        <v>8539.5120000000006</v>
      </c>
      <c r="E20" s="37">
        <v>6200</v>
      </c>
      <c r="F20" s="37">
        <v>1000</v>
      </c>
      <c r="G20" s="37">
        <v>6700</v>
      </c>
      <c r="H20" s="37">
        <v>1261.0830000000001</v>
      </c>
      <c r="I20" s="37">
        <v>2400</v>
      </c>
      <c r="J20" s="37">
        <v>5418</v>
      </c>
      <c r="K20" s="37">
        <v>2600</v>
      </c>
      <c r="L20" s="37">
        <v>9000</v>
      </c>
      <c r="M20" s="37">
        <v>6000</v>
      </c>
      <c r="N20" s="37">
        <v>850</v>
      </c>
      <c r="O20" s="37">
        <v>11508.82085</v>
      </c>
      <c r="P20" s="38">
        <v>121029.72698000001</v>
      </c>
      <c r="Q20" s="33"/>
      <c r="R20" s="33"/>
      <c r="S20" s="33"/>
      <c r="T20" s="33"/>
    </row>
    <row r="21" spans="1:20" ht="110.4" x14ac:dyDescent="0.3">
      <c r="A21" s="34" t="s">
        <v>50</v>
      </c>
      <c r="B21" s="37"/>
      <c r="C21" s="37"/>
      <c r="D21" s="37"/>
      <c r="E21" s="37"/>
      <c r="F21" s="37"/>
      <c r="G21" s="37">
        <v>623</v>
      </c>
      <c r="H21" s="37">
        <v>415.5</v>
      </c>
      <c r="I21" s="37"/>
      <c r="J21" s="37"/>
      <c r="K21" s="37"/>
      <c r="L21" s="37">
        <v>347.03500000000003</v>
      </c>
      <c r="M21" s="37">
        <v>3200</v>
      </c>
      <c r="N21" s="37">
        <v>250</v>
      </c>
      <c r="O21" s="37">
        <v>1503.1</v>
      </c>
      <c r="P21" s="38">
        <v>6338.6350000000002</v>
      </c>
      <c r="Q21" s="33"/>
      <c r="R21" s="33"/>
      <c r="S21" s="33"/>
      <c r="T21" s="33"/>
    </row>
    <row r="22" spans="1:20" ht="151.80000000000001" x14ac:dyDescent="0.3">
      <c r="A22" s="34" t="s">
        <v>51</v>
      </c>
      <c r="B22" s="37">
        <v>8.1921700000000008</v>
      </c>
      <c r="C22" s="37">
        <v>26.06954</v>
      </c>
      <c r="D22" s="37"/>
      <c r="E22" s="37"/>
      <c r="F22" s="37">
        <v>3.7250000000000001</v>
      </c>
      <c r="G22" s="37"/>
      <c r="H22" s="37">
        <v>3.7290000000000001</v>
      </c>
      <c r="I22" s="37"/>
      <c r="J22" s="37">
        <v>7.0259999999999998</v>
      </c>
      <c r="K22" s="37"/>
      <c r="L22" s="37"/>
      <c r="M22" s="37"/>
      <c r="N22" s="37"/>
      <c r="O22" s="37"/>
      <c r="P22" s="38">
        <v>48.741709999999998</v>
      </c>
      <c r="Q22" s="33"/>
      <c r="R22" s="33"/>
      <c r="S22" s="33"/>
      <c r="T22" s="33"/>
    </row>
    <row r="23" spans="1:20" ht="138" x14ac:dyDescent="0.3">
      <c r="A23" s="34" t="s">
        <v>52</v>
      </c>
      <c r="B23" s="37">
        <v>2624</v>
      </c>
      <c r="C23" s="37">
        <v>510.18270000000001</v>
      </c>
      <c r="D23" s="37">
        <v>150.5</v>
      </c>
      <c r="E23" s="37">
        <v>383</v>
      </c>
      <c r="F23" s="37">
        <v>63.75</v>
      </c>
      <c r="G23" s="37">
        <v>218.5</v>
      </c>
      <c r="H23" s="37">
        <v>35.450000000000003</v>
      </c>
      <c r="I23" s="37">
        <v>21.75</v>
      </c>
      <c r="J23" s="37">
        <v>400</v>
      </c>
      <c r="K23" s="37">
        <v>247.5</v>
      </c>
      <c r="L23" s="37">
        <v>475.33</v>
      </c>
      <c r="M23" s="37">
        <v>346</v>
      </c>
      <c r="N23" s="37">
        <v>21.1</v>
      </c>
      <c r="O23" s="37">
        <v>2218</v>
      </c>
      <c r="P23" s="38">
        <v>7715.0627000000004</v>
      </c>
      <c r="Q23" s="33"/>
      <c r="R23" s="33"/>
      <c r="S23" s="33"/>
      <c r="T23" s="33"/>
    </row>
    <row r="24" spans="1:20" ht="96.6" x14ac:dyDescent="0.3">
      <c r="A24" s="34" t="s">
        <v>53</v>
      </c>
      <c r="B24" s="37">
        <v>24272.1577</v>
      </c>
      <c r="C24" s="37"/>
      <c r="D24" s="37">
        <v>369</v>
      </c>
      <c r="E24" s="37"/>
      <c r="F24" s="37"/>
      <c r="G24" s="37"/>
      <c r="H24" s="37">
        <v>2044.2</v>
      </c>
      <c r="I24" s="37"/>
      <c r="J24" s="37"/>
      <c r="K24" s="37"/>
      <c r="L24" s="37">
        <v>2226.0120000000002</v>
      </c>
      <c r="M24" s="37">
        <v>519.70000000000005</v>
      </c>
      <c r="N24" s="37"/>
      <c r="O24" s="37">
        <v>-1060.5</v>
      </c>
      <c r="P24" s="38">
        <v>28370.5697</v>
      </c>
      <c r="Q24" s="33"/>
      <c r="R24" s="33"/>
      <c r="S24" s="33"/>
      <c r="T24" s="33"/>
    </row>
    <row r="25" spans="1:20" ht="138" x14ac:dyDescent="0.3">
      <c r="A25" s="34" t="s">
        <v>54</v>
      </c>
      <c r="B25" s="37">
        <v>65104.772689999998</v>
      </c>
      <c r="C25" s="37">
        <v>34396.620000000003</v>
      </c>
      <c r="D25" s="37">
        <v>7265.9669999999996</v>
      </c>
      <c r="E25" s="37">
        <v>7800</v>
      </c>
      <c r="F25" s="37">
        <v>1250</v>
      </c>
      <c r="G25" s="37">
        <v>5000</v>
      </c>
      <c r="H25" s="37">
        <v>2422.35</v>
      </c>
      <c r="I25" s="37">
        <v>470</v>
      </c>
      <c r="J25" s="37">
        <v>7658.2</v>
      </c>
      <c r="K25" s="37">
        <v>2760</v>
      </c>
      <c r="L25" s="37">
        <v>3000</v>
      </c>
      <c r="M25" s="37">
        <v>2460</v>
      </c>
      <c r="N25" s="37">
        <v>7756.35</v>
      </c>
      <c r="O25" s="37">
        <v>3209.2509</v>
      </c>
      <c r="P25" s="38">
        <v>150553.51058999999</v>
      </c>
      <c r="Q25" s="33"/>
      <c r="R25" s="33"/>
      <c r="S25" s="33"/>
      <c r="T25" s="33"/>
    </row>
    <row r="26" spans="1:20" ht="82.8" x14ac:dyDescent="0.3">
      <c r="A26" s="34" t="s">
        <v>55</v>
      </c>
      <c r="B26" s="37">
        <v>33124.583299999998</v>
      </c>
      <c r="C26" s="37">
        <v>5498.6270000000004</v>
      </c>
      <c r="D26" s="37">
        <v>2600</v>
      </c>
      <c r="E26" s="37">
        <v>1505.65</v>
      </c>
      <c r="F26" s="37">
        <v>360</v>
      </c>
      <c r="G26" s="37">
        <v>2519</v>
      </c>
      <c r="H26" s="37"/>
      <c r="I26" s="37">
        <v>141.99</v>
      </c>
      <c r="J26" s="37">
        <v>2150</v>
      </c>
      <c r="K26" s="37">
        <v>802.51220000000001</v>
      </c>
      <c r="L26" s="37">
        <v>4205.6680100000003</v>
      </c>
      <c r="M26" s="37">
        <v>806.44899999999996</v>
      </c>
      <c r="N26" s="37">
        <v>1053.9124300000001</v>
      </c>
      <c r="O26" s="37">
        <v>1096.47163</v>
      </c>
      <c r="P26" s="38">
        <v>55864.863570000001</v>
      </c>
      <c r="Q26" s="33"/>
      <c r="R26" s="33"/>
      <c r="S26" s="33"/>
      <c r="T26" s="33"/>
    </row>
    <row r="27" spans="1:20" ht="110.4" x14ac:dyDescent="0.3">
      <c r="A27" s="34" t="s">
        <v>56</v>
      </c>
      <c r="B27" s="37">
        <v>784.42211999999995</v>
      </c>
      <c r="C27" s="37"/>
      <c r="D27" s="37">
        <v>82.391999999999996</v>
      </c>
      <c r="E27" s="37"/>
      <c r="F27" s="37"/>
      <c r="G27" s="37"/>
      <c r="H27" s="37">
        <v>7.25</v>
      </c>
      <c r="I27" s="37">
        <v>11</v>
      </c>
      <c r="J27" s="37"/>
      <c r="K27" s="37">
        <v>15.6</v>
      </c>
      <c r="L27" s="37">
        <v>100</v>
      </c>
      <c r="M27" s="37"/>
      <c r="N27" s="37"/>
      <c r="O27" s="37"/>
      <c r="P27" s="38">
        <v>1000.66412</v>
      </c>
      <c r="Q27" s="33"/>
      <c r="R27" s="33"/>
      <c r="S27" s="33"/>
      <c r="T27" s="33"/>
    </row>
    <row r="28" spans="1:20" ht="82.8" x14ac:dyDescent="0.3">
      <c r="A28" s="34" t="s">
        <v>57</v>
      </c>
      <c r="B28" s="37"/>
      <c r="C28" s="37"/>
      <c r="D28" s="37"/>
      <c r="E28" s="37"/>
      <c r="F28" s="37"/>
      <c r="G28" s="37"/>
      <c r="H28" s="37">
        <v>46.392960000000002</v>
      </c>
      <c r="I28" s="37"/>
      <c r="J28" s="37"/>
      <c r="K28" s="37"/>
      <c r="L28" s="37"/>
      <c r="M28" s="37"/>
      <c r="N28" s="37"/>
      <c r="O28" s="37"/>
      <c r="P28" s="38">
        <v>46.392960000000002</v>
      </c>
      <c r="Q28" s="33"/>
      <c r="R28" s="33"/>
      <c r="S28" s="33"/>
      <c r="T28" s="33"/>
    </row>
    <row r="29" spans="1:20" ht="55.2" x14ac:dyDescent="0.3">
      <c r="A29" s="34" t="s">
        <v>58</v>
      </c>
      <c r="B29" s="37"/>
      <c r="C29" s="37"/>
      <c r="D29" s="37">
        <v>1187.1579999999999</v>
      </c>
      <c r="E29" s="37"/>
      <c r="F29" s="37">
        <v>94.603809999999996</v>
      </c>
      <c r="G29" s="37">
        <v>873.84167000000002</v>
      </c>
      <c r="H29" s="37"/>
      <c r="I29" s="37">
        <v>162</v>
      </c>
      <c r="J29" s="37"/>
      <c r="K29" s="37">
        <v>433.63099999999997</v>
      </c>
      <c r="L29" s="37">
        <v>1009.27309</v>
      </c>
      <c r="M29" s="37"/>
      <c r="N29" s="37"/>
      <c r="O29" s="37"/>
      <c r="P29" s="38">
        <v>3760.5075700000002</v>
      </c>
      <c r="Q29" s="33"/>
      <c r="R29" s="33"/>
      <c r="S29" s="33"/>
      <c r="T29" s="33"/>
    </row>
    <row r="30" spans="1:20" ht="110.4" x14ac:dyDescent="0.3">
      <c r="A30" s="34" t="s">
        <v>59</v>
      </c>
      <c r="B30" s="37">
        <v>1322.2431200000001</v>
      </c>
      <c r="C30" s="37">
        <v>340.6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>
        <v>1662.84312</v>
      </c>
      <c r="Q30" s="33"/>
      <c r="R30" s="33"/>
      <c r="S30" s="33"/>
      <c r="T30" s="33"/>
    </row>
    <row r="31" spans="1:20" ht="82.8" x14ac:dyDescent="0.3">
      <c r="A31" s="34" t="s">
        <v>60</v>
      </c>
      <c r="B31" s="37">
        <v>2568.0917599999998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>
        <v>2568.0917599999998</v>
      </c>
      <c r="Q31" s="33"/>
      <c r="R31" s="33"/>
      <c r="S31" s="33"/>
      <c r="T31" s="33"/>
    </row>
    <row r="32" spans="1:20" ht="69" x14ac:dyDescent="0.3">
      <c r="A32" s="34" t="s">
        <v>61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>
        <v>191.2</v>
      </c>
      <c r="P32" s="38">
        <v>191.2</v>
      </c>
      <c r="Q32" s="33"/>
      <c r="R32" s="33"/>
      <c r="S32" s="33"/>
      <c r="T32" s="33"/>
    </row>
    <row r="33" spans="1:20" ht="55.2" x14ac:dyDescent="0.3">
      <c r="A33" s="34" t="s">
        <v>62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>
        <v>1600.03719</v>
      </c>
      <c r="M33" s="37"/>
      <c r="N33" s="37"/>
      <c r="O33" s="37">
        <v>3059.44</v>
      </c>
      <c r="P33" s="38">
        <v>4659.4771899999996</v>
      </c>
      <c r="Q33" s="33"/>
      <c r="R33" s="33"/>
      <c r="S33" s="33"/>
      <c r="T33" s="33"/>
    </row>
    <row r="34" spans="1:20" ht="69" x14ac:dyDescent="0.3">
      <c r="A34" s="34" t="s">
        <v>63</v>
      </c>
      <c r="B34" s="37"/>
      <c r="C34" s="37"/>
      <c r="D34" s="37"/>
      <c r="E34" s="37"/>
      <c r="F34" s="37"/>
      <c r="G34" s="37"/>
      <c r="H34" s="37"/>
      <c r="I34" s="37">
        <v>7985.08</v>
      </c>
      <c r="J34" s="37"/>
      <c r="K34" s="37"/>
      <c r="L34" s="37"/>
      <c r="M34" s="37"/>
      <c r="N34" s="37"/>
      <c r="O34" s="37"/>
      <c r="P34" s="38">
        <v>7985.08</v>
      </c>
      <c r="Q34" s="33"/>
      <c r="R34" s="33"/>
      <c r="S34" s="33"/>
      <c r="T34" s="33"/>
    </row>
    <row r="35" spans="1:20" ht="55.2" x14ac:dyDescent="0.3">
      <c r="A35" s="34" t="s">
        <v>64</v>
      </c>
      <c r="B35" s="37"/>
      <c r="C35" s="37"/>
      <c r="D35" s="37"/>
      <c r="E35" s="37"/>
      <c r="F35" s="37"/>
      <c r="G35" s="37"/>
      <c r="H35" s="37"/>
      <c r="I35" s="37"/>
      <c r="J35" s="37">
        <v>40274</v>
      </c>
      <c r="K35" s="37"/>
      <c r="L35" s="37"/>
      <c r="M35" s="37"/>
      <c r="N35" s="37"/>
      <c r="O35" s="37"/>
      <c r="P35" s="38">
        <v>40274</v>
      </c>
      <c r="Q35" s="33"/>
      <c r="R35" s="33"/>
      <c r="S35" s="33"/>
      <c r="T35" s="33"/>
    </row>
    <row r="36" spans="1:20" ht="55.2" x14ac:dyDescent="0.3">
      <c r="A36" s="34" t="s">
        <v>65</v>
      </c>
      <c r="B36" s="37">
        <v>38403.703000000001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>
        <v>38403.703000000001</v>
      </c>
      <c r="Q36" s="33"/>
      <c r="R36" s="33"/>
      <c r="S36" s="33"/>
      <c r="T36" s="33"/>
    </row>
    <row r="37" spans="1:20" ht="55.2" x14ac:dyDescent="0.3">
      <c r="A37" s="34" t="s">
        <v>66</v>
      </c>
      <c r="B37" s="37"/>
      <c r="C37" s="37"/>
      <c r="D37" s="37">
        <v>865.74342000000001</v>
      </c>
      <c r="E37" s="37"/>
      <c r="F37" s="37"/>
      <c r="G37" s="37"/>
      <c r="H37" s="37"/>
      <c r="I37" s="37"/>
      <c r="J37" s="37">
        <v>554.20100000000002</v>
      </c>
      <c r="K37" s="37"/>
      <c r="L37" s="37"/>
      <c r="M37" s="37"/>
      <c r="N37" s="37">
        <v>187.91300000000001</v>
      </c>
      <c r="O37" s="37"/>
      <c r="P37" s="38">
        <v>1607.85742</v>
      </c>
      <c r="Q37" s="33"/>
      <c r="R37" s="33"/>
      <c r="S37" s="33"/>
      <c r="T37" s="33"/>
    </row>
    <row r="38" spans="1:20" ht="27.6" x14ac:dyDescent="0.3">
      <c r="A38" s="34" t="s">
        <v>67</v>
      </c>
      <c r="B38" s="37"/>
      <c r="C38" s="37"/>
      <c r="D38" s="37"/>
      <c r="E38" s="37"/>
      <c r="F38" s="37"/>
      <c r="G38" s="37"/>
      <c r="H38" s="37"/>
      <c r="I38" s="37"/>
      <c r="J38" s="37">
        <v>38620.199999999997</v>
      </c>
      <c r="K38" s="37"/>
      <c r="L38" s="37"/>
      <c r="M38" s="37"/>
      <c r="N38" s="37"/>
      <c r="O38" s="37"/>
      <c r="P38" s="38">
        <v>38620.199999999997</v>
      </c>
      <c r="Q38" s="33"/>
      <c r="R38" s="33"/>
      <c r="S38" s="33"/>
      <c r="T38" s="33"/>
    </row>
    <row r="39" spans="1:20" ht="69" x14ac:dyDescent="0.3">
      <c r="A39" s="34" t="s">
        <v>68</v>
      </c>
      <c r="B39" s="37">
        <v>6579.7</v>
      </c>
      <c r="C39" s="37"/>
      <c r="D39" s="37">
        <v>306</v>
      </c>
      <c r="E39" s="37"/>
      <c r="F39" s="37"/>
      <c r="G39" s="37"/>
      <c r="H39" s="37">
        <v>67</v>
      </c>
      <c r="I39" s="37"/>
      <c r="J39" s="37"/>
      <c r="K39" s="37"/>
      <c r="L39" s="37"/>
      <c r="M39" s="37">
        <v>29.6</v>
      </c>
      <c r="N39" s="37"/>
      <c r="O39" s="37"/>
      <c r="P39" s="38">
        <v>6982.3</v>
      </c>
      <c r="Q39" s="33"/>
      <c r="R39" s="33"/>
      <c r="S39" s="33"/>
      <c r="T39" s="33"/>
    </row>
    <row r="40" spans="1:20" ht="82.8" x14ac:dyDescent="0.3">
      <c r="A40" s="34" t="s">
        <v>69</v>
      </c>
      <c r="B40" s="37">
        <v>1911.4278300000001</v>
      </c>
      <c r="C40" s="37"/>
      <c r="D40" s="37">
        <v>1639.77181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>
        <v>3551.1996399999998</v>
      </c>
      <c r="Q40" s="33"/>
      <c r="R40" s="33"/>
      <c r="S40" s="33"/>
      <c r="T40" s="33"/>
    </row>
    <row r="41" spans="1:20" ht="69" x14ac:dyDescent="0.3">
      <c r="A41" s="34" t="s">
        <v>70</v>
      </c>
      <c r="B41" s="37"/>
      <c r="C41" s="37"/>
      <c r="D41" s="37"/>
      <c r="E41" s="37"/>
      <c r="F41" s="37"/>
      <c r="G41" s="37">
        <v>400</v>
      </c>
      <c r="H41" s="37"/>
      <c r="I41" s="37"/>
      <c r="J41" s="37"/>
      <c r="K41" s="37"/>
      <c r="L41" s="37"/>
      <c r="M41" s="37"/>
      <c r="N41" s="37"/>
      <c r="O41" s="37"/>
      <c r="P41" s="38">
        <v>400</v>
      </c>
      <c r="Q41" s="33"/>
      <c r="R41" s="33"/>
      <c r="S41" s="33"/>
      <c r="T41" s="33"/>
    </row>
    <row r="42" spans="1:20" ht="41.4" x14ac:dyDescent="0.3">
      <c r="A42" s="34" t="s">
        <v>71</v>
      </c>
      <c r="B42" s="37"/>
      <c r="C42" s="37">
        <v>46.392960000000002</v>
      </c>
      <c r="D42" s="37">
        <v>23.196480000000001</v>
      </c>
      <c r="E42" s="37"/>
      <c r="F42" s="37"/>
      <c r="G42" s="37"/>
      <c r="H42" s="37"/>
      <c r="I42" s="37"/>
      <c r="J42" s="37"/>
      <c r="K42" s="37">
        <v>1.2093</v>
      </c>
      <c r="L42" s="37"/>
      <c r="M42" s="37"/>
      <c r="N42" s="37">
        <v>23.196480000000001</v>
      </c>
      <c r="O42" s="37"/>
      <c r="P42" s="38">
        <v>93.995220000000003</v>
      </c>
      <c r="Q42" s="33"/>
      <c r="R42" s="33"/>
      <c r="S42" s="33"/>
      <c r="T42" s="33"/>
    </row>
    <row r="43" spans="1:20" ht="55.2" x14ac:dyDescent="0.3">
      <c r="A43" s="34" t="s">
        <v>72</v>
      </c>
      <c r="B43" s="37">
        <v>28163.299900000002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>
        <v>28163.299900000002</v>
      </c>
      <c r="Q43" s="33"/>
      <c r="R43" s="33"/>
      <c r="S43" s="33"/>
      <c r="T43" s="33"/>
    </row>
    <row r="44" spans="1:20" x14ac:dyDescent="0.3">
      <c r="A44" s="31" t="s">
        <v>73</v>
      </c>
      <c r="B44" s="38">
        <v>596414.54613000003</v>
      </c>
      <c r="C44" s="38">
        <v>154657.19026999999</v>
      </c>
      <c r="D44" s="38">
        <v>73061.0815</v>
      </c>
      <c r="E44" s="38">
        <v>49277.250690000001</v>
      </c>
      <c r="F44" s="38">
        <v>17887.531070000001</v>
      </c>
      <c r="G44" s="38">
        <v>79405.673670000004</v>
      </c>
      <c r="H44" s="38">
        <v>30189.600579999998</v>
      </c>
      <c r="I44" s="38">
        <v>20656.380410000002</v>
      </c>
      <c r="J44" s="38">
        <v>135133.04433999999</v>
      </c>
      <c r="K44" s="38">
        <v>30169.857469999999</v>
      </c>
      <c r="L44" s="38">
        <v>61506.908499999998</v>
      </c>
      <c r="M44" s="38">
        <v>35418.794580000002</v>
      </c>
      <c r="N44" s="38">
        <v>31154.804370000002</v>
      </c>
      <c r="O44" s="38">
        <v>52868.002220000002</v>
      </c>
      <c r="P44" s="38">
        <v>1367800.6658000001</v>
      </c>
      <c r="Q44" s="32"/>
      <c r="R44" s="32"/>
      <c r="S44" s="32"/>
      <c r="T44" s="32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2015-09-18T01:52:09Z</dcterms:modified>
</cp:coreProperties>
</file>