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Учреждения!$22:$23</definedName>
    <definedName name="_xlnm.Print_Area" localSheetId="1">'Муниципальные районы'!$A$1:$P$28</definedName>
    <definedName name="_xlnm.Print_Area" localSheetId="0">Учреждения!$A$1:$E$56</definedName>
  </definedNames>
  <calcPr calcId="145621" refMode="R1C1"/>
</workbook>
</file>

<file path=xl/calcChain.xml><?xml version="1.0" encoding="utf-8"?>
<calcChain xmlns="http://schemas.openxmlformats.org/spreadsheetml/2006/main">
  <c r="E20" i="1" l="1"/>
  <c r="E8" i="1" s="1"/>
  <c r="E9" i="1"/>
  <c r="E12" i="1"/>
  <c r="E19" i="1"/>
  <c r="E18" i="1"/>
  <c r="E10" i="1"/>
  <c r="E17" i="1"/>
  <c r="E16" i="1" l="1"/>
  <c r="E15" i="1"/>
  <c r="E14" i="1"/>
  <c r="E11" i="1" l="1"/>
  <c r="E13" i="1"/>
  <c r="B26" i="2" l="1"/>
  <c r="A2" i="2" l="1"/>
  <c r="B2" i="2" s="1"/>
  <c r="C2" i="2" s="1"/>
  <c r="A27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<sst xmlns="http://schemas.openxmlformats.org/spreadsheetml/2006/main" count="96" uniqueCount="95">
  <si>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</si>
  <si>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</si>
  <si>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</si>
  <si>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</si>
  <si>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</si>
  <si>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</si>
  <si>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</si>
  <si>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</si>
  <si>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</si>
  <si>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</si>
  <si>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</si>
  <si>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</si>
  <si>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</si>
  <si>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</si>
  <si>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</si>
  <si>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</si>
  <si>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</si>
  <si>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</si>
  <si>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</si>
  <si>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</si>
  <si>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</si>
  <si>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</si>
  <si>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</si>
  <si>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</si>
  <si>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</si>
  <si>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</si>
  <si>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</si>
  <si>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</si>
  <si>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</si>
  <si>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</si>
  <si>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</si>
  <si>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</si>
  <si>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</si>
  <si>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</si>
  <si>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</si>
  <si>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</si>
  <si>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</si>
  <si>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</si>
  <si>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Иные межбюджетные трансферты на подготовку к отопительному зимнему периоду  многоквартирных домов в Камчатском крае</t>
  </si>
  <si>
    <t>Иные межбюджетные трансферты на оплату работ по разработке схемы водоснабжения Петропавловск-Камчатского городского округа с электронной моделью (с подробным гидравлическим расчетом)</t>
  </si>
  <si>
    <t>Иные межбюджетные трансферты на оплату работ по разработке схемы водоотведения Петропавловск-Камчатского городского округа с электронной моделью (с подробным гидравлическим расчетом)</t>
  </si>
  <si>
    <t>Иные межбюджетные трансферты на погашение задолженности по выполненным проектным работам по объекту "Строительство группы жилых домов в п. Усть-Камчатск на мысе Погодный"</t>
  </si>
  <si>
    <t>Иные межбюджетные трансферты на погашение задолженности по выполненным проектным работам по объекту "Группа монолитных  5-ти этажных жилых домов по ул. 60 лет Октября в п. Усть-Камчатск на мысе Погодный"</t>
  </si>
  <si>
    <t>Иные межбюджетные трансферты на погашение задолженности по выполненным проектным работам по объекту "Плавательный бассейн в п. Усть-Камчатск"</t>
  </si>
  <si>
    <t>Иные межбюджетные трансферты на погашение задолженности по исполнительному листу от 18.11.2014 № А24-3248/2014, предъявленному к МАОУ "Озерновская средняя общеобразовательная школа № 3 Усть-Большерецкого муниципального района</t>
  </si>
  <si>
    <t>Мероприятия федеральной целевой программы "Устойчивое развитие сельских территорий на 2014 - 2017 годы и на период до 2020 года"</t>
  </si>
  <si>
    <t>Реализация мероприятий государственной программы Российской Федерации "Доступная среда" на 2011 - 2015 годы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</si>
  <si>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</si>
  <si>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</si>
  <si>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Государственная поддержка муниципальных учреждений культуры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</si>
  <si>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</si>
  <si>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Всего:</t>
  </si>
  <si>
    <t>24.09.2015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</si>
  <si>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</si>
  <si>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</si>
  <si>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</si>
  <si>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</si>
  <si>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</si>
  <si>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</si>
  <si>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</si>
  <si>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</si>
  <si>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</si>
  <si>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</si>
  <si>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</si>
  <si>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</si>
  <si>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</si>
  <si>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</si>
  <si>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</si>
  <si>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</si>
  <si>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</si>
  <si>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</si>
  <si>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</si>
  <si>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</si>
  <si>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</si>
  <si>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</si>
  <si>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</si>
  <si>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</si>
  <si>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Государственная инспекция по контролю в сфере закупок Камчатского края</t>
  </si>
  <si>
    <t>Министерство экономического развития, предпринимательства и торговли Камчатского края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</si>
  <si>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</si>
  <si>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</si>
  <si>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</si>
  <si>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Министерство территориального развития Камчатского края</t>
  </si>
  <si>
    <t>ИТОГО</t>
  </si>
  <si>
    <t>18.09.2015</t>
  </si>
  <si>
    <t>Единая субвенция бюджетам субъектов Российской Федерации</t>
  </si>
  <si>
    <t>Субсидии бюджетам субъектов Российской Федерации на реализацию федеральных целевых программ</t>
  </si>
  <si>
    <t>Субвенции бюджетам субъектов Российской Федерации на осуществление отдельных полномочий в области лесных отношений</t>
  </si>
  <si>
    <t>Дотации бюджетам субъектов Российской Федерации на поддержку мер по обеспечению сбалансированности бюджетов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</si>
  <si>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</si>
  <si>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</si>
  <si>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</si>
  <si>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Субсидии бюджетам субъектов Российской Федерации на возмещение части затрат по наращиванию поголовья северных оленей, маралов и мясных табунных лошадей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</si>
  <si>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</si>
  <si>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субъектов Российской Федерации на выплату региональной доплаты к пенсии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</si>
</sst>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zoomScaleNormal="100" zoomScaleSheetLayoutView="100" workbookViewId="0">
      <selection activeCell="E21" sqref="E21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7" t="s">
        <v>0</v>
      </c>
      <c r="B1" s="47"/>
      <c r="C1" s="47"/>
      <c r="D1" s="47"/>
      <c r="E1" s="47"/>
      <c r="F1" s="31" t="s">
        <v>84</v>
      </c>
      <c r="G1" s="32" t="str">
        <f>TEXT(F1,"[$-FC19]ДД ММММ")</f>
        <v>18 сентября</v>
      </c>
      <c r="H1" s="32" t="str">
        <f>TEXT(F1,"[$-FC19]ДД.ММ.ГГГ \г")</f>
        <v>18.09.2015 г</v>
      </c>
    </row>
    <row r="2" spans="1:9" ht="15.6" x14ac:dyDescent="0.3">
      <c r="A2" s="47" t="str">
        <f>CONCATENATE("с ",G1," по ",G2,"ода")</f>
        <v>с 18 сентября по 24 сентября 2015 года</v>
      </c>
      <c r="B2" s="47"/>
      <c r="C2" s="47"/>
      <c r="D2" s="47"/>
      <c r="E2" s="47"/>
      <c r="F2" s="31" t="s">
        <v>52</v>
      </c>
      <c r="G2" s="32" t="str">
        <f>TEXT(F2,"[$-FC19]ДД ММММ ГГГ \г")</f>
        <v>24 сентября 2015 г</v>
      </c>
      <c r="H2" s="32" t="str">
        <f>TEXT(F2,"[$-FC19]ДД.ММ.ГГГ \г")</f>
        <v>24.09.2015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8" t="str">
        <f>CONCATENATE("Остатки средств на ",H1,".")</f>
        <v>Остатки средств на 18.09.2015 г.</v>
      </c>
      <c r="B5" s="49"/>
      <c r="C5" s="49"/>
      <c r="D5" s="50"/>
      <c r="E5" s="8">
        <v>2262942.5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7" t="s">
        <v>2</v>
      </c>
      <c r="B7" s="46"/>
      <c r="C7" s="46"/>
      <c r="D7" s="46"/>
      <c r="E7" s="13"/>
    </row>
    <row r="8" spans="1:9" x14ac:dyDescent="0.3">
      <c r="A8" s="52" t="s">
        <v>3</v>
      </c>
      <c r="B8" s="46"/>
      <c r="C8" s="46"/>
      <c r="D8" s="46"/>
      <c r="E8" s="9">
        <f>E20-E9</f>
        <v>201053.82357000001</v>
      </c>
    </row>
    <row r="9" spans="1:9" x14ac:dyDescent="0.3">
      <c r="A9" s="45" t="s">
        <v>4</v>
      </c>
      <c r="B9" s="46"/>
      <c r="C9" s="46"/>
      <c r="D9" s="46"/>
      <c r="E9" s="14">
        <f>SUM(E10:E19)</f>
        <v>56766.000000000007</v>
      </c>
    </row>
    <row r="10" spans="1:9" x14ac:dyDescent="0.3">
      <c r="A10" s="45" t="s">
        <v>85</v>
      </c>
      <c r="B10" s="46"/>
      <c r="C10" s="46"/>
      <c r="D10" s="46"/>
      <c r="E10" s="14">
        <f>4+859+345.1</f>
        <v>1208.0999999999999</v>
      </c>
    </row>
    <row r="11" spans="1:9" x14ac:dyDescent="0.3">
      <c r="A11" s="45" t="s">
        <v>86</v>
      </c>
      <c r="B11" s="46"/>
      <c r="C11" s="46"/>
      <c r="D11" s="46"/>
      <c r="E11" s="14">
        <f>225</f>
        <v>225</v>
      </c>
    </row>
    <row r="12" spans="1:9" ht="33.6" customHeight="1" x14ac:dyDescent="0.3">
      <c r="A12" s="45" t="s">
        <v>87</v>
      </c>
      <c r="B12" s="46"/>
      <c r="C12" s="46"/>
      <c r="D12" s="46"/>
      <c r="E12" s="14">
        <f>163+532.5+3.3+237.8+531.9</f>
        <v>1468.5</v>
      </c>
    </row>
    <row r="13" spans="1:9" ht="18.600000000000001" customHeight="1" x14ac:dyDescent="0.3">
      <c r="A13" s="45" t="s">
        <v>88</v>
      </c>
      <c r="B13" s="46"/>
      <c r="C13" s="46"/>
      <c r="D13" s="46"/>
      <c r="E13" s="14">
        <f>33751</f>
        <v>33751</v>
      </c>
    </row>
    <row r="14" spans="1:9" ht="49.8" customHeight="1" x14ac:dyDescent="0.3">
      <c r="A14" s="45" t="s">
        <v>89</v>
      </c>
      <c r="B14" s="46"/>
      <c r="C14" s="46"/>
      <c r="D14" s="46"/>
      <c r="E14" s="14">
        <f>168.4</f>
        <v>168.4</v>
      </c>
    </row>
    <row r="15" spans="1:9" ht="38.4" customHeight="1" x14ac:dyDescent="0.3">
      <c r="A15" s="45" t="s">
        <v>90</v>
      </c>
      <c r="B15" s="46"/>
      <c r="C15" s="46"/>
      <c r="D15" s="46"/>
      <c r="E15" s="14">
        <f>69</f>
        <v>69</v>
      </c>
    </row>
    <row r="16" spans="1:9" ht="30" customHeight="1" x14ac:dyDescent="0.3">
      <c r="A16" s="45" t="s">
        <v>91</v>
      </c>
      <c r="B16" s="46"/>
      <c r="C16" s="46"/>
      <c r="D16" s="46"/>
      <c r="E16" s="14">
        <f>12000</f>
        <v>12000</v>
      </c>
    </row>
    <row r="17" spans="1:5" ht="32.4" customHeight="1" x14ac:dyDescent="0.3">
      <c r="A17" s="45" t="s">
        <v>92</v>
      </c>
      <c r="B17" s="46"/>
      <c r="C17" s="46"/>
      <c r="D17" s="46"/>
      <c r="E17" s="14">
        <f>63.3</f>
        <v>63.3</v>
      </c>
    </row>
    <row r="18" spans="1:5" ht="47.4" customHeight="1" x14ac:dyDescent="0.3">
      <c r="A18" s="45" t="s">
        <v>93</v>
      </c>
      <c r="B18" s="46"/>
      <c r="C18" s="46"/>
      <c r="D18" s="46"/>
      <c r="E18" s="14">
        <f>262.8</f>
        <v>262.8</v>
      </c>
    </row>
    <row r="19" spans="1:5" ht="27" customHeight="1" x14ac:dyDescent="0.3">
      <c r="A19" s="45" t="s">
        <v>94</v>
      </c>
      <c r="B19" s="46"/>
      <c r="C19" s="46"/>
      <c r="D19" s="46"/>
      <c r="E19" s="14">
        <f>7549.9</f>
        <v>7549.9</v>
      </c>
    </row>
    <row r="20" spans="1:5" x14ac:dyDescent="0.3">
      <c r="A20" s="51" t="s">
        <v>5</v>
      </c>
      <c r="B20" s="52"/>
      <c r="C20" s="52"/>
      <c r="D20" s="52"/>
      <c r="E20" s="13">
        <f>'Муниципальные районы'!B27-Учреждения!E5+'Муниципальные районы'!B26</f>
        <v>257819.82357000001</v>
      </c>
    </row>
    <row r="21" spans="1:5" x14ac:dyDescent="0.3">
      <c r="A21" s="15"/>
      <c r="B21" s="16"/>
      <c r="C21" s="16"/>
      <c r="D21" s="6"/>
      <c r="E21" s="17"/>
    </row>
    <row r="22" spans="1:5" x14ac:dyDescent="0.3">
      <c r="A22" s="53" t="s">
        <v>14</v>
      </c>
      <c r="B22" s="55" t="s">
        <v>6</v>
      </c>
      <c r="C22" s="56" t="s">
        <v>7</v>
      </c>
      <c r="D22" s="56"/>
      <c r="E22" s="56"/>
    </row>
    <row r="23" spans="1:5" ht="82.8" x14ac:dyDescent="0.3">
      <c r="A23" s="54"/>
      <c r="B23" s="55"/>
      <c r="C23" s="18" t="s">
        <v>8</v>
      </c>
      <c r="D23" s="18" t="s">
        <v>9</v>
      </c>
      <c r="E23" s="18" t="s">
        <v>10</v>
      </c>
    </row>
    <row r="24" spans="1:5" x14ac:dyDescent="0.3">
      <c r="A24" s="21" t="s">
        <v>53</v>
      </c>
      <c r="B24" s="19">
        <v>771.34941000000003</v>
      </c>
      <c r="C24" s="19"/>
      <c r="D24" s="19"/>
      <c r="E24" s="19"/>
    </row>
    <row r="25" spans="1:5" x14ac:dyDescent="0.3">
      <c r="A25" s="21" t="s">
        <v>54</v>
      </c>
      <c r="B25" s="19">
        <v>34.71367</v>
      </c>
      <c r="C25" s="19"/>
      <c r="D25" s="19"/>
      <c r="E25" s="19"/>
    </row>
    <row r="26" spans="1:5" x14ac:dyDescent="0.3">
      <c r="A26" s="21" t="s">
        <v>55</v>
      </c>
      <c r="B26" s="19">
        <v>3092.7111599999998</v>
      </c>
      <c r="C26" s="19"/>
      <c r="D26" s="19"/>
      <c r="E26" s="19"/>
    </row>
    <row r="27" spans="1:5" ht="27.6" x14ac:dyDescent="0.3">
      <c r="A27" s="21" t="s">
        <v>56</v>
      </c>
      <c r="B27" s="19">
        <v>2248.44967</v>
      </c>
      <c r="C27" s="19">
        <v>367.53300000000002</v>
      </c>
      <c r="D27" s="19"/>
      <c r="E27" s="19"/>
    </row>
    <row r="28" spans="1:5" x14ac:dyDescent="0.3">
      <c r="A28" s="21" t="s">
        <v>57</v>
      </c>
      <c r="B28" s="19">
        <v>165.91540000000001</v>
      </c>
      <c r="C28" s="19"/>
      <c r="D28" s="19"/>
      <c r="E28" s="19"/>
    </row>
    <row r="29" spans="1:5" x14ac:dyDescent="0.3">
      <c r="A29" s="21" t="s">
        <v>58</v>
      </c>
      <c r="B29" s="19">
        <v>428.88594000000001</v>
      </c>
      <c r="C29" s="19"/>
      <c r="D29" s="19"/>
      <c r="E29" s="19"/>
    </row>
    <row r="30" spans="1:5" ht="27.6" x14ac:dyDescent="0.3">
      <c r="A30" s="21" t="s">
        <v>59</v>
      </c>
      <c r="B30" s="19">
        <v>20079.958259999999</v>
      </c>
      <c r="C30" s="19"/>
      <c r="D30" s="19"/>
      <c r="E30" s="19">
        <v>10615.392</v>
      </c>
    </row>
    <row r="31" spans="1:5" x14ac:dyDescent="0.3">
      <c r="A31" s="21" t="s">
        <v>60</v>
      </c>
      <c r="B31" s="19">
        <v>550</v>
      </c>
      <c r="C31" s="19"/>
      <c r="D31" s="19"/>
      <c r="E31" s="19">
        <v>550</v>
      </c>
    </row>
    <row r="32" spans="1:5" x14ac:dyDescent="0.3">
      <c r="A32" s="21" t="s">
        <v>61</v>
      </c>
      <c r="B32" s="19">
        <v>36651.269569999997</v>
      </c>
      <c r="C32" s="19"/>
      <c r="D32" s="19"/>
      <c r="E32" s="19"/>
    </row>
    <row r="33" spans="1:5" x14ac:dyDescent="0.3">
      <c r="A33" s="21" t="s">
        <v>62</v>
      </c>
      <c r="B33" s="19">
        <v>-12224.52046</v>
      </c>
      <c r="C33" s="19"/>
      <c r="D33" s="19"/>
      <c r="E33" s="19"/>
    </row>
    <row r="34" spans="1:5" x14ac:dyDescent="0.3">
      <c r="A34" s="21" t="s">
        <v>63</v>
      </c>
      <c r="B34" s="19">
        <v>17981.55876</v>
      </c>
      <c r="C34" s="19"/>
      <c r="D34" s="19"/>
      <c r="E34" s="19">
        <v>2596.16723</v>
      </c>
    </row>
    <row r="35" spans="1:5" x14ac:dyDescent="0.3">
      <c r="A35" s="21" t="s">
        <v>64</v>
      </c>
      <c r="B35" s="19">
        <v>6428.2464300000001</v>
      </c>
      <c r="C35" s="19"/>
      <c r="D35" s="19"/>
      <c r="E35" s="19">
        <v>1245</v>
      </c>
    </row>
    <row r="36" spans="1:5" x14ac:dyDescent="0.3">
      <c r="A36" s="21" t="s">
        <v>65</v>
      </c>
      <c r="B36" s="19">
        <v>586.29600000000005</v>
      </c>
      <c r="C36" s="19"/>
      <c r="D36" s="19"/>
      <c r="E36" s="19"/>
    </row>
    <row r="37" spans="1:5" ht="27.6" x14ac:dyDescent="0.3">
      <c r="A37" s="21" t="s">
        <v>66</v>
      </c>
      <c r="B37" s="19">
        <v>2237.8476700000001</v>
      </c>
      <c r="C37" s="19">
        <v>800</v>
      </c>
      <c r="D37" s="19"/>
      <c r="E37" s="19"/>
    </row>
    <row r="38" spans="1:5" x14ac:dyDescent="0.3">
      <c r="A38" s="21" t="s">
        <v>67</v>
      </c>
      <c r="B38" s="19">
        <v>69.89</v>
      </c>
      <c r="C38" s="19"/>
      <c r="D38" s="19"/>
      <c r="E38" s="19"/>
    </row>
    <row r="39" spans="1:5" x14ac:dyDescent="0.3">
      <c r="A39" s="21" t="s">
        <v>68</v>
      </c>
      <c r="B39" s="19">
        <v>-415.88303000000002</v>
      </c>
      <c r="C39" s="19"/>
      <c r="D39" s="19"/>
      <c r="E39" s="19"/>
    </row>
    <row r="40" spans="1:5" x14ac:dyDescent="0.3">
      <c r="A40" s="21" t="s">
        <v>69</v>
      </c>
      <c r="B40" s="19">
        <v>153.184</v>
      </c>
      <c r="C40" s="19"/>
      <c r="D40" s="19"/>
      <c r="E40" s="19"/>
    </row>
    <row r="41" spans="1:5" x14ac:dyDescent="0.3">
      <c r="A41" s="21" t="s">
        <v>70</v>
      </c>
      <c r="B41" s="19">
        <v>1263.9085</v>
      </c>
      <c r="C41" s="19">
        <v>634.61023</v>
      </c>
      <c r="D41" s="19">
        <v>417.68626999999998</v>
      </c>
      <c r="E41" s="19"/>
    </row>
    <row r="42" spans="1:5" ht="27.6" x14ac:dyDescent="0.3">
      <c r="A42" s="21" t="s">
        <v>71</v>
      </c>
      <c r="B42" s="19">
        <v>363.84730999999999</v>
      </c>
      <c r="C42" s="19">
        <v>600</v>
      </c>
      <c r="D42" s="19"/>
      <c r="E42" s="19"/>
    </row>
    <row r="43" spans="1:5" x14ac:dyDescent="0.3">
      <c r="A43" s="21" t="s">
        <v>72</v>
      </c>
      <c r="B43" s="19">
        <v>67</v>
      </c>
      <c r="C43" s="19"/>
      <c r="D43" s="19"/>
      <c r="E43" s="19"/>
    </row>
    <row r="44" spans="1:5" x14ac:dyDescent="0.3">
      <c r="A44" s="21" t="s">
        <v>73</v>
      </c>
      <c r="B44" s="19">
        <v>15366.904109999999</v>
      </c>
      <c r="C44" s="19"/>
      <c r="D44" s="19"/>
      <c r="E44" s="19"/>
    </row>
    <row r="45" spans="1:5" x14ac:dyDescent="0.3">
      <c r="A45" s="21" t="s">
        <v>74</v>
      </c>
      <c r="B45" s="19">
        <v>10</v>
      </c>
      <c r="C45" s="19"/>
      <c r="D45" s="19"/>
      <c r="E45" s="19"/>
    </row>
    <row r="46" spans="1:5" x14ac:dyDescent="0.3">
      <c r="A46" s="21" t="s">
        <v>75</v>
      </c>
      <c r="B46" s="19">
        <v>9</v>
      </c>
      <c r="C46" s="19"/>
      <c r="D46" s="19"/>
      <c r="E46" s="19"/>
    </row>
    <row r="47" spans="1:5" x14ac:dyDescent="0.3">
      <c r="A47" s="21" t="s">
        <v>76</v>
      </c>
      <c r="B47" s="19">
        <v>108.04524000000001</v>
      </c>
      <c r="C47" s="19"/>
      <c r="D47" s="19"/>
      <c r="E47" s="19"/>
    </row>
    <row r="48" spans="1:5" x14ac:dyDescent="0.3">
      <c r="A48" s="21" t="s">
        <v>77</v>
      </c>
      <c r="B48" s="19">
        <v>0.30499999999999999</v>
      </c>
      <c r="C48" s="19"/>
      <c r="D48" s="19"/>
      <c r="E48" s="19"/>
    </row>
    <row r="49" spans="1:5" ht="27.6" x14ac:dyDescent="0.3">
      <c r="A49" s="21" t="s">
        <v>78</v>
      </c>
      <c r="B49" s="19">
        <v>223733.92851</v>
      </c>
      <c r="C49" s="19"/>
      <c r="D49" s="19"/>
      <c r="E49" s="19"/>
    </row>
    <row r="50" spans="1:5" x14ac:dyDescent="0.3">
      <c r="A50" s="21" t="s">
        <v>79</v>
      </c>
      <c r="B50" s="19">
        <v>381.28100000000001</v>
      </c>
      <c r="C50" s="19"/>
      <c r="D50" s="19"/>
      <c r="E50" s="19"/>
    </row>
    <row r="51" spans="1:5" x14ac:dyDescent="0.3">
      <c r="A51" s="21" t="s">
        <v>80</v>
      </c>
      <c r="B51" s="19">
        <v>2245.9405499999998</v>
      </c>
      <c r="C51" s="19"/>
      <c r="D51" s="19"/>
      <c r="E51" s="19"/>
    </row>
    <row r="52" spans="1:5" x14ac:dyDescent="0.3">
      <c r="A52" s="21" t="s">
        <v>81</v>
      </c>
      <c r="B52" s="19">
        <v>1550.8904</v>
      </c>
      <c r="C52" s="19">
        <v>800.11541</v>
      </c>
      <c r="D52" s="19">
        <v>160.98528999999999</v>
      </c>
      <c r="E52" s="19"/>
    </row>
    <row r="53" spans="1:5" x14ac:dyDescent="0.3">
      <c r="A53" s="21" t="s">
        <v>82</v>
      </c>
      <c r="B53" s="19">
        <v>346.69099999999997</v>
      </c>
      <c r="C53" s="19"/>
      <c r="D53" s="19"/>
      <c r="E53" s="19"/>
    </row>
    <row r="54" spans="1:5" x14ac:dyDescent="0.3">
      <c r="A54" s="23" t="s">
        <v>83</v>
      </c>
      <c r="B54" s="20">
        <v>324287.61407000001</v>
      </c>
      <c r="C54" s="20">
        <v>3202.25864</v>
      </c>
      <c r="D54" s="20">
        <v>578.67156</v>
      </c>
      <c r="E54" s="20">
        <v>15006.559230000001</v>
      </c>
    </row>
  </sheetData>
  <mergeCells count="20">
    <mergeCell ref="A20:D20"/>
    <mergeCell ref="A22:A23"/>
    <mergeCell ref="B22:B23"/>
    <mergeCell ref="C22:E22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1:E1"/>
    <mergeCell ref="A2:E2"/>
    <mergeCell ref="A5:D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view="pageBreakPreview" topLeftCell="A22" zoomScaleNormal="100" zoomScaleSheetLayoutView="100" workbookViewId="0">
      <selection activeCell="B28" sqref="B28"/>
    </sheetView>
  </sheetViews>
  <sheetFormatPr defaultRowHeight="14.4" x14ac:dyDescent="0.3"/>
  <cols>
    <col min="1" max="1" width="38.33203125" customWidth="1"/>
    <col min="2" max="2" width="13.109375" customWidth="1"/>
    <col min="3" max="3" width="13.6640625" customWidth="1"/>
    <col min="4" max="4" width="13.5546875" customWidth="1"/>
    <col min="5" max="5" width="14.109375" customWidth="1"/>
    <col min="6" max="6" width="13.77734375" customWidth="1"/>
    <col min="7" max="7" width="14" customWidth="1"/>
    <col min="8" max="8" width="13.77734375" customWidth="1"/>
    <col min="9" max="9" width="13.33203125" customWidth="1"/>
    <col min="10" max="10" width="12.6640625" customWidth="1"/>
    <col min="11" max="11" width="11" customWidth="1"/>
    <col min="12" max="14" width="14" customWidth="1"/>
    <col min="15" max="15" width="13.6640625" customWidth="1"/>
  </cols>
  <sheetData>
    <row r="1" spans="1:20" s="29" customFormat="1" ht="15.6" x14ac:dyDescent="0.3">
      <c r="A1" s="43" t="s">
        <v>52</v>
      </c>
      <c r="C1" s="30" t="s">
        <v>13</v>
      </c>
    </row>
    <row r="2" spans="1:20" x14ac:dyDescent="0.3">
      <c r="A2" s="38" t="str">
        <f>TEXT(EndData2,"[$-FC19]ДД.ММ.ГГГ")</f>
        <v>24.09.2015</v>
      </c>
      <c r="B2" s="38">
        <f>A2+1</f>
        <v>42272</v>
      </c>
      <c r="C2" s="44" t="str">
        <f>TEXT(B2,"[$-FC19]ДД.ММ.ГГГ")</f>
        <v>25.09.2015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>
        <v>695.51597000000004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695.51597000000004</v>
      </c>
      <c r="Q4" s="27"/>
      <c r="R4" s="27"/>
      <c r="S4" s="27"/>
      <c r="T4" s="27"/>
    </row>
    <row r="5" spans="1:20" ht="93" x14ac:dyDescent="0.3">
      <c r="A5" s="25" t="s">
        <v>32</v>
      </c>
      <c r="B5" s="40">
        <v>10442.801600000001</v>
      </c>
      <c r="C5" s="40">
        <v>59.9375</v>
      </c>
      <c r="D5" s="40"/>
      <c r="E5" s="40"/>
      <c r="F5" s="40"/>
      <c r="G5" s="40"/>
      <c r="H5" s="40">
        <v>28.775500000000001</v>
      </c>
      <c r="I5" s="40"/>
      <c r="J5" s="40"/>
      <c r="K5" s="40"/>
      <c r="L5" s="40">
        <v>3057.596</v>
      </c>
      <c r="M5" s="40"/>
      <c r="N5" s="40"/>
      <c r="O5" s="40"/>
      <c r="P5" s="26">
        <v>13589.1106</v>
      </c>
      <c r="Q5" s="27"/>
      <c r="R5" s="27"/>
      <c r="S5" s="27"/>
      <c r="T5" s="27"/>
    </row>
    <row r="6" spans="1:20" ht="66.599999999999994" x14ac:dyDescent="0.3">
      <c r="A6" s="25" t="s">
        <v>33</v>
      </c>
      <c r="B6" s="40">
        <v>12048.14964</v>
      </c>
      <c r="C6" s="40"/>
      <c r="D6" s="40"/>
      <c r="E6" s="40"/>
      <c r="F6" s="40"/>
      <c r="G6" s="40"/>
      <c r="H6" s="40"/>
      <c r="I6" s="40"/>
      <c r="J6" s="40">
        <v>18567.80156</v>
      </c>
      <c r="K6" s="40"/>
      <c r="L6" s="40"/>
      <c r="M6" s="40"/>
      <c r="N6" s="40"/>
      <c r="O6" s="40"/>
      <c r="P6" s="26">
        <v>30615.9512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>
        <v>50</v>
      </c>
      <c r="M7" s="40"/>
      <c r="N7" s="40"/>
      <c r="O7" s="40"/>
      <c r="P7" s="26">
        <v>50</v>
      </c>
      <c r="Q7" s="27"/>
      <c r="R7" s="27"/>
      <c r="S7" s="27"/>
      <c r="T7" s="27"/>
    </row>
    <row r="8" spans="1:20" ht="93" x14ac:dyDescent="0.3">
      <c r="A8" s="25" t="s">
        <v>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>
        <v>1078.6424</v>
      </c>
      <c r="M8" s="40"/>
      <c r="N8" s="40"/>
      <c r="O8" s="40"/>
      <c r="P8" s="26">
        <v>1078.6424</v>
      </c>
      <c r="Q8" s="27"/>
      <c r="R8" s="27"/>
      <c r="S8" s="27"/>
      <c r="T8" s="27"/>
    </row>
    <row r="9" spans="1:20" ht="119.4" x14ac:dyDescent="0.3">
      <c r="A9" s="25" t="s">
        <v>36</v>
      </c>
      <c r="B9" s="40"/>
      <c r="C9" s="40"/>
      <c r="D9" s="40"/>
      <c r="E9" s="40"/>
      <c r="F9" s="40"/>
      <c r="G9" s="40"/>
      <c r="H9" s="40"/>
      <c r="I9" s="40"/>
      <c r="J9" s="40">
        <v>3.7250000000000001</v>
      </c>
      <c r="K9" s="40"/>
      <c r="L9" s="40"/>
      <c r="M9" s="40"/>
      <c r="N9" s="40"/>
      <c r="O9" s="40"/>
      <c r="P9" s="26">
        <v>3.7250000000000001</v>
      </c>
      <c r="Q9" s="27"/>
      <c r="R9" s="27"/>
      <c r="S9" s="27"/>
      <c r="T9" s="27"/>
    </row>
    <row r="10" spans="1:20" ht="93" x14ac:dyDescent="0.3">
      <c r="A10" s="25" t="s">
        <v>37</v>
      </c>
      <c r="B10" s="40"/>
      <c r="C10" s="40">
        <v>524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>
        <v>524</v>
      </c>
      <c r="Q10" s="27"/>
      <c r="R10" s="27"/>
      <c r="S10" s="27"/>
      <c r="T10" s="27"/>
    </row>
    <row r="11" spans="1:20" ht="53.4" x14ac:dyDescent="0.3">
      <c r="A11" s="25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>
        <v>1076.0312300000001</v>
      </c>
      <c r="M11" s="40"/>
      <c r="N11" s="40">
        <v>3935.5279999999998</v>
      </c>
      <c r="O11" s="40"/>
      <c r="P11" s="26">
        <v>5011.5592299999998</v>
      </c>
      <c r="Q11" s="27"/>
      <c r="R11" s="27"/>
      <c r="S11" s="27"/>
      <c r="T11" s="27"/>
    </row>
    <row r="12" spans="1:20" ht="66.599999999999994" x14ac:dyDescent="0.3">
      <c r="A12" s="25" t="s">
        <v>39</v>
      </c>
      <c r="B12" s="40">
        <v>315.49423000000002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6">
        <v>315.49423000000002</v>
      </c>
      <c r="Q12" s="27"/>
      <c r="R12" s="27"/>
      <c r="S12" s="27"/>
      <c r="T12" s="27"/>
    </row>
    <row r="13" spans="1:20" ht="66.599999999999994" x14ac:dyDescent="0.3">
      <c r="A13" s="25" t="s">
        <v>40</v>
      </c>
      <c r="B13" s="40">
        <v>962.52943000000005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6">
        <v>962.52943000000005</v>
      </c>
      <c r="Q13" s="27"/>
      <c r="R13" s="27"/>
      <c r="S13" s="27"/>
      <c r="T13" s="27"/>
    </row>
    <row r="14" spans="1:20" ht="66.599999999999994" x14ac:dyDescent="0.3">
      <c r="A14" s="25" t="s">
        <v>41</v>
      </c>
      <c r="B14" s="40"/>
      <c r="C14" s="40"/>
      <c r="D14" s="40">
        <v>906.79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6">
        <v>906.79</v>
      </c>
      <c r="Q14" s="27"/>
      <c r="R14" s="27"/>
      <c r="S14" s="27"/>
      <c r="T14" s="27"/>
    </row>
    <row r="15" spans="1:20" ht="79.8" x14ac:dyDescent="0.3">
      <c r="A15" s="25" t="s">
        <v>42</v>
      </c>
      <c r="B15" s="40"/>
      <c r="C15" s="40"/>
      <c r="D15" s="40">
        <v>2801.28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6">
        <v>2801.28</v>
      </c>
      <c r="Q15" s="27"/>
      <c r="R15" s="27"/>
      <c r="S15" s="27"/>
      <c r="T15" s="27"/>
    </row>
    <row r="16" spans="1:20" ht="53.4" x14ac:dyDescent="0.3">
      <c r="A16" s="25" t="s">
        <v>43</v>
      </c>
      <c r="B16" s="40"/>
      <c r="C16" s="40"/>
      <c r="D16" s="40">
        <v>3054.88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6">
        <v>3054.88</v>
      </c>
      <c r="Q16" s="27"/>
      <c r="R16" s="27"/>
      <c r="S16" s="27"/>
      <c r="T16" s="27"/>
    </row>
    <row r="17" spans="1:20" ht="93" x14ac:dyDescent="0.3">
      <c r="A17" s="25" t="s">
        <v>44</v>
      </c>
      <c r="B17" s="40"/>
      <c r="C17" s="40"/>
      <c r="D17" s="40"/>
      <c r="E17" s="40">
        <v>4907.0064000000002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6">
        <v>4907.0064000000002</v>
      </c>
      <c r="Q17" s="27"/>
      <c r="R17" s="27"/>
      <c r="S17" s="27"/>
      <c r="T17" s="27"/>
    </row>
    <row r="18" spans="1:20" ht="53.4" x14ac:dyDescent="0.3">
      <c r="A18" s="25" t="s">
        <v>45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>
        <v>1862.9</v>
      </c>
      <c r="M18" s="40"/>
      <c r="N18" s="40"/>
      <c r="O18" s="40"/>
      <c r="P18" s="26">
        <v>1862.9</v>
      </c>
      <c r="Q18" s="27"/>
      <c r="R18" s="27"/>
      <c r="S18" s="27"/>
      <c r="T18" s="27"/>
    </row>
    <row r="19" spans="1:20" ht="40.200000000000003" x14ac:dyDescent="0.3">
      <c r="A19" s="25" t="s">
        <v>46</v>
      </c>
      <c r="B19" s="40"/>
      <c r="C19" s="40"/>
      <c r="D19" s="40"/>
      <c r="E19" s="40"/>
      <c r="F19" s="40"/>
      <c r="G19" s="40"/>
      <c r="H19" s="40">
        <v>546.73749999999995</v>
      </c>
      <c r="I19" s="40"/>
      <c r="J19" s="40"/>
      <c r="K19" s="40"/>
      <c r="L19" s="40"/>
      <c r="M19" s="40"/>
      <c r="N19" s="40"/>
      <c r="O19" s="40"/>
      <c r="P19" s="26">
        <v>546.73749999999995</v>
      </c>
      <c r="Q19" s="27"/>
      <c r="R19" s="27"/>
      <c r="S19" s="27"/>
      <c r="T19" s="27"/>
    </row>
    <row r="20" spans="1:20" ht="66.599999999999994" x14ac:dyDescent="0.3">
      <c r="A20" s="25" t="s">
        <v>47</v>
      </c>
      <c r="B20" s="40">
        <v>19579.58754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6">
        <v>19579.58754</v>
      </c>
      <c r="Q20" s="27"/>
      <c r="R20" s="27"/>
      <c r="S20" s="27"/>
      <c r="T20" s="27"/>
    </row>
    <row r="21" spans="1:20" ht="53.4" x14ac:dyDescent="0.3">
      <c r="A21" s="25" t="s">
        <v>48</v>
      </c>
      <c r="B21" s="40"/>
      <c r="C21" s="40"/>
      <c r="D21" s="40"/>
      <c r="E21" s="40"/>
      <c r="F21" s="40"/>
      <c r="G21" s="40"/>
      <c r="H21" s="40"/>
      <c r="I21" s="40">
        <v>99</v>
      </c>
      <c r="J21" s="40"/>
      <c r="K21" s="40"/>
      <c r="L21" s="40"/>
      <c r="M21" s="40"/>
      <c r="N21" s="40"/>
      <c r="O21" s="40"/>
      <c r="P21" s="26">
        <v>99</v>
      </c>
      <c r="Q21" s="27"/>
      <c r="R21" s="27"/>
      <c r="S21" s="27"/>
      <c r="T21" s="27"/>
    </row>
    <row r="22" spans="1:20" ht="27" x14ac:dyDescent="0.3">
      <c r="A22" s="25" t="s">
        <v>49</v>
      </c>
      <c r="B22" s="40"/>
      <c r="C22" s="40"/>
      <c r="D22" s="40"/>
      <c r="E22" s="40">
        <v>100</v>
      </c>
      <c r="F22" s="40"/>
      <c r="G22" s="40"/>
      <c r="H22" s="40"/>
      <c r="I22" s="40"/>
      <c r="J22" s="40"/>
      <c r="K22" s="40"/>
      <c r="L22" s="40">
        <v>100</v>
      </c>
      <c r="M22" s="40"/>
      <c r="N22" s="40"/>
      <c r="O22" s="40"/>
      <c r="P22" s="26">
        <v>200</v>
      </c>
      <c r="Q22" s="27"/>
      <c r="R22" s="27"/>
      <c r="S22" s="27"/>
      <c r="T22" s="27"/>
    </row>
    <row r="23" spans="1:20" ht="53.4" x14ac:dyDescent="0.3">
      <c r="A23" s="25" t="s">
        <v>50</v>
      </c>
      <c r="B23" s="40"/>
      <c r="C23" s="40">
        <v>50</v>
      </c>
      <c r="D23" s="40"/>
      <c r="E23" s="40"/>
      <c r="F23" s="40"/>
      <c r="G23" s="40">
        <v>100</v>
      </c>
      <c r="H23" s="40"/>
      <c r="I23" s="40"/>
      <c r="J23" s="40"/>
      <c r="K23" s="40"/>
      <c r="L23" s="40"/>
      <c r="M23" s="40"/>
      <c r="N23" s="40"/>
      <c r="O23" s="40"/>
      <c r="P23" s="26">
        <v>150</v>
      </c>
      <c r="Q23" s="27"/>
      <c r="R23" s="27"/>
      <c r="S23" s="27"/>
      <c r="T23" s="27"/>
    </row>
    <row r="24" spans="1:20" x14ac:dyDescent="0.3">
      <c r="A24" s="33" t="s">
        <v>51</v>
      </c>
      <c r="B24" s="41">
        <v>43348.562440000002</v>
      </c>
      <c r="C24" s="41">
        <v>1329.4534699999999</v>
      </c>
      <c r="D24" s="41">
        <v>6762.95</v>
      </c>
      <c r="E24" s="41">
        <v>5007.0064000000002</v>
      </c>
      <c r="F24" s="41"/>
      <c r="G24" s="41">
        <v>100</v>
      </c>
      <c r="H24" s="41">
        <v>575.51300000000003</v>
      </c>
      <c r="I24" s="41">
        <v>99</v>
      </c>
      <c r="J24" s="41">
        <v>18571.526559999998</v>
      </c>
      <c r="K24" s="41"/>
      <c r="L24" s="41">
        <v>7225.1696300000003</v>
      </c>
      <c r="M24" s="41"/>
      <c r="N24" s="41">
        <v>3935.5279999999998</v>
      </c>
      <c r="O24" s="41"/>
      <c r="P24" s="26">
        <v>86954.709499999997</v>
      </c>
      <c r="Q24" s="34"/>
      <c r="R24" s="34"/>
      <c r="S24" s="34"/>
      <c r="T24" s="34"/>
    </row>
    <row r="26" spans="1:20" x14ac:dyDescent="0.3">
      <c r="A26" s="37" t="s">
        <v>30</v>
      </c>
      <c r="B26" s="36">
        <f>Учреждения!B54+'Муниципальные районы'!P24</f>
        <v>411242.32357000001</v>
      </c>
    </row>
    <row r="27" spans="1:20" ht="32.25" customHeight="1" x14ac:dyDescent="0.3">
      <c r="A27" s="37" t="str">
        <f>CONCATENATE("Остатки бюджетных средств на ",C2,"г.")</f>
        <v>Остатки бюджетных средств на 25.09.2015г.</v>
      </c>
      <c r="B27" s="36">
        <v>2109520</v>
      </c>
    </row>
  </sheetData>
  <pageMargins left="0.23622047244094491" right="0.23622047244094491" top="0.36" bottom="0.17" header="0.31496062992125984" footer="0.31496062992125984"/>
  <pageSetup paperSize="9" scale="60" fitToHeight="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2015-09-28T01:41:20Z</dcterms:modified>
</cp:coreProperties>
</file>