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Бюджетополучатели" sheetId="1" r:id="rId1"/>
    <sheet name="Муниципальные районы" sheetId="2" r:id="rId2"/>
  </sheets>
  <definedNames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Бюджетополучатели!$E$8</definedName>
    <definedName name="_xlnm.Print_Titles" localSheetId="0">Бюджетополучатели!$39:$40</definedName>
    <definedName name="_xlnm.Print_Titles" localSheetId="1">'Муниципальные районы'!$1:$3</definedName>
    <definedName name="_xlnm.Print_Area" localSheetId="0">Бюджетополучатели!$A$1:$D$84</definedName>
    <definedName name="_xlnm.Print_Area" localSheetId="1">'Муниципальные районы'!$A$1:$P$57</definedName>
  </definedNames>
  <calcPr calcId="145621"/>
</workbook>
</file>

<file path=xl/calcChain.xml><?xml version="1.0" encoding="utf-8"?>
<calcChain xmlns="http://schemas.openxmlformats.org/spreadsheetml/2006/main">
  <c r="D6" i="1" l="1"/>
  <c r="B82" i="1"/>
  <c r="D14" i="1" l="1"/>
  <c r="D11" i="1"/>
  <c r="D10" i="1" s="1"/>
  <c r="H1" i="1" l="1"/>
  <c r="F1" i="1" l="1"/>
  <c r="E6" i="1" s="1"/>
  <c r="A2" i="1" s="1"/>
  <c r="E3" i="1" l="1"/>
  <c r="G3" i="1" s="1"/>
  <c r="A12" i="1" s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<sst xmlns="http://schemas.openxmlformats.org/spreadsheetml/2006/main" count="150" uniqueCount="149">
  <si>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</si>
  <si>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</si>
  <si>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</si>
  <si>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</si>
  <si>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</si>
  <si>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</si>
  <si>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</si>
  <si>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</si>
  <si>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</si>
  <si>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</si>
  <si>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</si>
  <si>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</si>
  <si>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</si>
  <si>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</si>
  <si>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</si>
  <si>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</si>
  <si>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</si>
  <si>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</si>
  <si>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</si>
  <si>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</si>
  <si>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</si>
  <si>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</si>
  <si>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</si>
  <si>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</si>
  <si>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</si>
  <si>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</si>
  <si>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</si>
  <si>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</si>
  <si>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</si>
  <si>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</si>
  <si>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</si>
  <si>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</si>
  <si>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</si>
  <si>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</si>
  <si>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</si>
  <si>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</si>
  <si>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</si>
  <si>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</si>
  <si>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</si>
  <si>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</si>
  <si>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</si>
  <si>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</si>
  <si>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</si>
  <si>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</si>
  <si>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</si>
  <si>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</si>
  <si>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</si>
  <si>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</si>
  <si>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</si>
  <si>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</si>
  <si>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</si>
  <si>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осуществление государственных полномочий Камчатского края по присвоению спортивных разрядов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</si>
  <si>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</si>
  <si>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</si>
  <si>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</si>
  <si>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</si>
  <si>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</si>
  <si>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</si>
  <si>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</si>
  <si>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</si>
  <si>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капитальный ремонт котельной № 2 и замену ветхих участков теплотрасс в п.Козыревск Усть-Камчатского района</t>
  </si>
  <si>
    <t>Иные межбюджетные трансферты на приобретение и установку котлов и сетевых насосов котельной "Центральная" с. Манилы Пенжинского района</t>
  </si>
  <si>
    <t>Иные межбюджетные трансферты на приобретение и установку котлов и сетевых насосов котельной "Центральная" с. Слаутное Пенжинского района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</si>
  <si>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</si>
  <si>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приобретение (обустройство) вольеров для безнадзорных животных</t>
  </si>
  <si>
    <t>Иные межбюджетные трансферты на подготовку к отопительному зимнему периоду  многоквартирных домов в Камчатском крае</t>
  </si>
  <si>
    <t>Иные межбюджетные трансферты на оплату работ по разработке схемы водоснабжения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</si>
  <si>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оплату работ по разработке схемы водоотведения Петропавловск-Камчатского городского округа с электронной моделью (с подробным гидравлическим расчетом)</t>
  </si>
  <si>
    <t>Иные межбюджетные трансферты на погашение задолженности по выполненным проектным работам по объекту "Строительство группы жилых домов в п. Усть-Камчатск на мысе Погодный"</t>
  </si>
  <si>
    <t>Иные межбюджетные трансферты на погашение задолженности по выполненным проектным работам по объекту "Группа монолитных  5-ти этажных жилых домов по ул. 60 лет Октября в п. Усть-Камчатск на мысе Погодный"</t>
  </si>
  <si>
    <t>Иные межбюджетные трансферты на погашение задолженности по выполненным проектным работам по объекту "Плавательный бассейн в п. Усть-Камчатск"</t>
  </si>
  <si>
    <t>Иные межбюджетные трансферты на погашение задолженности по исполнительному листу от 18.11.2014 № А24-3248/2014, предъявленному к МАОУ "Озерновская средняя общеобразовательная школа № 3 Усть-Большерецкого муниципального района</t>
  </si>
  <si>
    <t>Расходы, связанные с особым режимом безопасного функционирования закрытых административно-территориальных образований</t>
  </si>
  <si>
    <t>Мероприятия федеральной целевой программы "Устойчивое развитие сельских территорий на 2014 - 2017 годы и на период до 2020 года"</t>
  </si>
  <si>
    <t>Реализация мероприятий государственной программы Российской Федерации "Доступная среда" на 2011 - 2015 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</si>
  <si>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</si>
  <si>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</si>
  <si>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Осуществление первичного воинского учета на территориях, где отсутствуют военные комиссариаты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</si>
  <si>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</si>
  <si>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Государственная поддержка муниципальных учреждений культуры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</si>
  <si>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</si>
  <si>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Выплата единовременного пособия при всех формах устройства детей, лишенных родительского попечения, в семью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</si>
  <si>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</si>
  <si>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</si>
  <si>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</si>
  <si>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</si>
  <si>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</si>
  <si>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</si>
  <si>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</si>
  <si>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</si>
  <si>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</si>
  <si>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</si>
  <si>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</si>
  <si>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</si>
  <si>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</si>
  <si>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</si>
  <si>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</si>
  <si>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</si>
  <si>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</si>
  <si>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</si>
  <si>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</si>
  <si>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</si>
  <si>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</si>
  <si>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</si>
  <si>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</si>
  <si>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</si>
  <si>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</si>
  <si>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</si>
  <si>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</si>
  <si>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</si>
  <si>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</si>
  <si>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</si>
  <si>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</si>
  <si>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</si>
  <si>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</si>
  <si>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</si>
  <si>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</si>
  <si>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</si>
  <si>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</si>
  <si>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</si>
  <si>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</si>
  <si>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</si>
  <si>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</si>
  <si>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</si>
  <si>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30.09.2015</t>
  </si>
  <si>
    <t>01.09.2015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</si>
  <si>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</si>
  <si>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</si>
  <si>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>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</si>
  <si>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</si>
  <si>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</t>
  </si>
  <si>
    <t>Субсидии бюджетам субъектов Российской Федерации на модернизацию региональных систем дошкольного образования</t>
  </si>
  <si>
    <t>Иные межбюджетные трансферты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</si>
  <si>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</si>
  <si>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Иные межбюджетные трансферты в целях улучшения лекарственного обеспечения граждан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</si>
  <si>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</si>
  <si>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Субвенции бюджетам субъектов Российской Федерации и муниципальных образований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</si>
  <si>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Разработка и реализация комплекса мер по оказанию поддержки детям, оказавшимся в трудной жизненной ситуации (расходы за счет Фонда поддержки детей, находящихся в трудной жизненной ситуации)</t>
  </si>
  <si>
    <t xml:space="preserve">Иные межбюджетные трансферты на государственную поддержку (грант) комплексного развития региональных и муниципальных учреждений культуры в рамках подпрограммы Подпрограмма "Искусство" государственной программы Российской Федерации "Развитие культуры и туризма" 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</si>
  <si>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</si>
  <si>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и муниципальных образований на реализацию дополнительных мероприятий в сфере занятости населения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</si>
  <si>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Украину и находящихся  в пунктах временного размещения,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</si>
  <si>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Субсидии бюджетам субъектов Российской Федерации и муниципальных образований на финансовое обеспечение мероприятий по экономическому и социальному развитию Дальнего Востока и Забайкалья на период до 2013 года в рамках федеральной целевой программы "Экономическое и социальное развитие Дальнего Востока и Байкальского региона на период до 2018 года" государственной программы Российской Федерации "Социально-экономическое развитие Дальнего Востока и Байкальского региона" (объекты капитального строительства собственности муниципальных образований)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</si>
  <si>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Российской Федерации "Экономическое развитие и инновационная экономика"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</si>
  <si>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"Укрепление единства российской нации и этнокультурное развитие народов России (2014 - 2020 годы)" в рамках государственной программы Российской Федерации "Региональная политика и федеративные отношения"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</si>
  <si>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в рамках подпрограммы "Дорожное хозяйство" государственной программы Российской Федерации "Развитие транспортной системы"</t>
  </si>
  <si>
    <t>Субсидии на реализацию мероприятий подпрограммы "Развитие футбола в Российской Федерации на 2008 - 2015 годы" в рамках федеральной целевой программы "Развитие физической культуры и спорта в Российской Федерации на 2006 - 2015 годы" государственной программы Российской Федерации "Развитие физической культуры и спорта"</t>
  </si>
  <si>
    <t>Бюджетный кредит</t>
  </si>
  <si>
    <t>Погашение бюджетного кредита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</si>
</sst>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selection activeCell="D7" sqref="D7"/>
    </sheetView>
  </sheetViews>
  <sheetFormatPr defaultRowHeight="14.4" x14ac:dyDescent="0.3"/>
  <cols>
    <col min="1" max="1" width="69.33203125" customWidth="1"/>
    <col min="2" max="2" width="18.109375" customWidth="1"/>
    <col min="3" max="3" width="20.332031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7" t="s">
        <v>9</v>
      </c>
      <c r="B1" s="47"/>
      <c r="C1" s="47"/>
      <c r="D1" s="47"/>
      <c r="E1" s="28" t="s">
        <v>125</v>
      </c>
      <c r="F1" s="29" t="str">
        <f>TEXT(E1,"[$-FC19]ММ")</f>
        <v>09</v>
      </c>
      <c r="G1" s="29" t="str">
        <f>TEXT(E1,"[$-FC19]ДД.ММ.ГГГ \г")</f>
        <v>01.09.2015 г</v>
      </c>
      <c r="H1" s="29" t="str">
        <f>TEXT(E1,"[$-FC19]ГГГГ")</f>
        <v>2015</v>
      </c>
    </row>
    <row r="2" spans="1:8" ht="15.6" x14ac:dyDescent="0.3">
      <c r="A2" s="47" t="str">
        <f>CONCATENATE("доходов и расходов краевого бюджета за ",period," ",H1," года")</f>
        <v>доходов и расходов краевого бюджета за сентябрь 2015 года</v>
      </c>
      <c r="B2" s="47"/>
      <c r="C2" s="47"/>
      <c r="D2" s="47"/>
      <c r="E2" s="28" t="s">
        <v>124</v>
      </c>
      <c r="F2" s="29" t="str">
        <f>TEXT(E2,"[$-FC19]ДД ММММ ГГГ \г")</f>
        <v>30 сентября 2015 г</v>
      </c>
      <c r="G2" s="29" t="str">
        <f>TEXT(E2,"[$-FC19]ДД.ММ.ГГГ \г")</f>
        <v>30.09.2015 г</v>
      </c>
      <c r="H2" s="30"/>
    </row>
    <row r="3" spans="1:8" x14ac:dyDescent="0.3">
      <c r="A3" s="1"/>
      <c r="B3" s="2"/>
      <c r="C3" s="2"/>
      <c r="D3" s="3"/>
      <c r="E3" s="29">
        <f>EndData1+1</f>
        <v>42278</v>
      </c>
      <c r="F3" s="29" t="str">
        <f>TEXT(E3,"[$-FC19]ДД ММММ ГГГ \г")</f>
        <v>01 октября 2015 г</v>
      </c>
      <c r="G3" s="29" t="str">
        <f>TEXT(E3,"[$-FC19]ДД.ММ.ГГГ \г")</f>
        <v>01.10.2015 г</v>
      </c>
      <c r="H3" s="29"/>
    </row>
    <row r="4" spans="1:8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3">
      <c r="A5" s="48" t="str">
        <f>CONCATENATE("Остатки средств на ",G1,"ода")</f>
        <v>Остатки средств на 01.09.2015 года</v>
      </c>
      <c r="B5" s="49"/>
      <c r="C5" s="49"/>
      <c r="D5" s="41">
        <v>2969629</v>
      </c>
      <c r="E5" s="30"/>
      <c r="F5" s="29"/>
      <c r="G5" s="29"/>
      <c r="H5" s="29"/>
    </row>
    <row r="6" spans="1:8" x14ac:dyDescent="0.3">
      <c r="A6" s="51" t="s">
        <v>1</v>
      </c>
      <c r="B6" s="57"/>
      <c r="C6" s="57"/>
      <c r="D6" s="39">
        <f>D10-D8-D7</f>
        <v>1159325.8573700003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сентябрь</v>
      </c>
      <c r="F6" s="29"/>
      <c r="G6" s="29"/>
      <c r="H6" s="29"/>
    </row>
    <row r="7" spans="1:8" x14ac:dyDescent="0.3">
      <c r="A7" s="51" t="s">
        <v>147</v>
      </c>
      <c r="B7" s="57"/>
      <c r="C7" s="57"/>
      <c r="D7" s="39">
        <v>1500000</v>
      </c>
      <c r="E7" s="29"/>
      <c r="F7" s="29"/>
      <c r="G7" s="29"/>
      <c r="H7" s="29"/>
    </row>
    <row r="8" spans="1:8" x14ac:dyDescent="0.3">
      <c r="A8" s="58" t="s">
        <v>10</v>
      </c>
      <c r="B8" s="57"/>
      <c r="C8" s="57"/>
      <c r="D8" s="39">
        <v>2782722</v>
      </c>
      <c r="E8" s="29"/>
      <c r="F8" s="29"/>
      <c r="G8" s="29"/>
      <c r="H8" s="29"/>
    </row>
    <row r="9" spans="1:8" x14ac:dyDescent="0.3">
      <c r="A9" s="58" t="s">
        <v>11</v>
      </c>
      <c r="B9" s="57"/>
      <c r="C9" s="57"/>
      <c r="D9" s="39">
        <v>185116</v>
      </c>
    </row>
    <row r="10" spans="1:8" x14ac:dyDescent="0.3">
      <c r="A10" s="59" t="s">
        <v>12</v>
      </c>
      <c r="B10" s="60"/>
      <c r="C10" s="60"/>
      <c r="D10" s="40">
        <f>D12-D5+D11</f>
        <v>5442047.8573700003</v>
      </c>
    </row>
    <row r="11" spans="1:8" x14ac:dyDescent="0.3">
      <c r="A11" s="59" t="s">
        <v>13</v>
      </c>
      <c r="B11" s="60"/>
      <c r="C11" s="60"/>
      <c r="D11" s="40">
        <f>B82+'Муниципальные районы'!P54</f>
        <v>5930708.8573700003</v>
      </c>
    </row>
    <row r="12" spans="1:8" x14ac:dyDescent="0.3">
      <c r="A12" s="50" t="str">
        <f>CONCATENATE("Остатки средств на ",G3,"ода")</f>
        <v>Остатки средств на 01.10.2015 года</v>
      </c>
      <c r="B12" s="51"/>
      <c r="C12" s="51"/>
      <c r="D12" s="42">
        <v>2480968</v>
      </c>
    </row>
    <row r="13" spans="1:8" x14ac:dyDescent="0.3">
      <c r="A13" s="61" t="s">
        <v>14</v>
      </c>
      <c r="B13" s="62"/>
      <c r="C13" s="62"/>
      <c r="D13" s="7"/>
    </row>
    <row r="14" spans="1:8" x14ac:dyDescent="0.3">
      <c r="A14" s="61" t="s">
        <v>15</v>
      </c>
      <c r="B14" s="62"/>
      <c r="C14" s="62"/>
      <c r="D14" s="42">
        <f>SUM(D15:D35)</f>
        <v>1162059.3926699997</v>
      </c>
    </row>
    <row r="15" spans="1:8" ht="46.2" customHeight="1" x14ac:dyDescent="0.3">
      <c r="A15" s="44" t="s">
        <v>126</v>
      </c>
      <c r="B15" s="45"/>
      <c r="C15" s="46"/>
      <c r="D15" s="43">
        <v>31.958199999999952</v>
      </c>
    </row>
    <row r="16" spans="1:8" ht="46.2" customHeight="1" x14ac:dyDescent="0.3">
      <c r="A16" s="44" t="s">
        <v>127</v>
      </c>
      <c r="B16" s="45"/>
      <c r="C16" s="46"/>
      <c r="D16" s="43">
        <v>21.443310000000057</v>
      </c>
    </row>
    <row r="17" spans="1:4" ht="70.2" customHeight="1" x14ac:dyDescent="0.3">
      <c r="A17" s="44" t="s">
        <v>128</v>
      </c>
      <c r="B17" s="45"/>
      <c r="C17" s="46"/>
      <c r="D17" s="43">
        <v>2335.4</v>
      </c>
    </row>
    <row r="18" spans="1:4" ht="73.2" customHeight="1" x14ac:dyDescent="0.3">
      <c r="A18" s="44" t="s">
        <v>129</v>
      </c>
      <c r="B18" s="45"/>
      <c r="C18" s="46"/>
      <c r="D18" s="43">
        <v>528397.50835000013</v>
      </c>
    </row>
    <row r="19" spans="1:4" ht="68.400000000000006" customHeight="1" x14ac:dyDescent="0.3">
      <c r="A19" s="44" t="s">
        <v>130</v>
      </c>
      <c r="B19" s="45"/>
      <c r="C19" s="46"/>
      <c r="D19" s="43">
        <v>189.6985799999982</v>
      </c>
    </row>
    <row r="20" spans="1:4" ht="18" customHeight="1" x14ac:dyDescent="0.3">
      <c r="A20" s="44" t="s">
        <v>131</v>
      </c>
      <c r="B20" s="45"/>
      <c r="C20" s="46"/>
      <c r="D20" s="43">
        <v>76918</v>
      </c>
    </row>
    <row r="21" spans="1:4" ht="82.2" customHeight="1" x14ac:dyDescent="0.3">
      <c r="A21" s="44" t="s">
        <v>132</v>
      </c>
      <c r="B21" s="45"/>
      <c r="C21" s="46"/>
      <c r="D21" s="43">
        <v>2396.4</v>
      </c>
    </row>
    <row r="22" spans="1:4" ht="46.2" customHeight="1" x14ac:dyDescent="0.3">
      <c r="A22" s="44" t="s">
        <v>133</v>
      </c>
      <c r="B22" s="45"/>
      <c r="C22" s="46"/>
      <c r="D22" s="43">
        <v>32687.990510000007</v>
      </c>
    </row>
    <row r="23" spans="1:4" ht="46.2" customHeight="1" x14ac:dyDescent="0.3">
      <c r="A23" s="44" t="s">
        <v>134</v>
      </c>
      <c r="B23" s="45"/>
      <c r="C23" s="46"/>
      <c r="D23" s="43">
        <v>44224.6</v>
      </c>
    </row>
    <row r="24" spans="1:4" ht="55.8" customHeight="1" x14ac:dyDescent="0.3">
      <c r="A24" s="44" t="s">
        <v>135</v>
      </c>
      <c r="B24" s="45"/>
      <c r="C24" s="46"/>
      <c r="D24" s="43">
        <v>1143.7919999999999</v>
      </c>
    </row>
    <row r="25" spans="1:4" ht="54" customHeight="1" x14ac:dyDescent="0.3">
      <c r="A25" s="44" t="s">
        <v>136</v>
      </c>
      <c r="B25" s="45"/>
      <c r="C25" s="46"/>
      <c r="D25" s="43">
        <v>3666.4</v>
      </c>
    </row>
    <row r="26" spans="1:4" ht="34.799999999999997" customHeight="1" x14ac:dyDescent="0.3">
      <c r="A26" s="44" t="s">
        <v>137</v>
      </c>
      <c r="B26" s="45"/>
      <c r="C26" s="46"/>
      <c r="D26" s="43">
        <v>10774.364940000001</v>
      </c>
    </row>
    <row r="27" spans="1:4" ht="46.2" customHeight="1" x14ac:dyDescent="0.3">
      <c r="A27" s="44" t="s">
        <v>138</v>
      </c>
      <c r="B27" s="45"/>
      <c r="C27" s="46"/>
      <c r="D27" s="43">
        <v>6800</v>
      </c>
    </row>
    <row r="28" spans="1:4" ht="33" customHeight="1" x14ac:dyDescent="0.3">
      <c r="A28" s="44" t="s">
        <v>139</v>
      </c>
      <c r="B28" s="45"/>
      <c r="C28" s="46"/>
      <c r="D28" s="43">
        <v>369.7</v>
      </c>
    </row>
    <row r="29" spans="1:4" ht="46.2" customHeight="1" x14ac:dyDescent="0.3">
      <c r="A29" s="44" t="s">
        <v>140</v>
      </c>
      <c r="B29" s="45"/>
      <c r="C29" s="46"/>
      <c r="D29" s="43">
        <v>69.055499999999995</v>
      </c>
    </row>
    <row r="30" spans="1:4" ht="59.4" customHeight="1" x14ac:dyDescent="0.3">
      <c r="A30" s="44" t="s">
        <v>141</v>
      </c>
      <c r="B30" s="45"/>
      <c r="C30" s="46"/>
      <c r="D30" s="43">
        <v>9444.84</v>
      </c>
    </row>
    <row r="31" spans="1:4" ht="83.4" customHeight="1" x14ac:dyDescent="0.3">
      <c r="A31" s="44" t="s">
        <v>142</v>
      </c>
      <c r="B31" s="45"/>
      <c r="C31" s="46"/>
      <c r="D31" s="43">
        <v>379419.08037999988</v>
      </c>
    </row>
    <row r="32" spans="1:4" ht="40.799999999999997" customHeight="1" x14ac:dyDescent="0.3">
      <c r="A32" s="44" t="s">
        <v>145</v>
      </c>
      <c r="B32" s="45"/>
      <c r="C32" s="46"/>
      <c r="D32" s="43">
        <v>49435.914260000005</v>
      </c>
    </row>
    <row r="33" spans="1:4" ht="59.4" customHeight="1" x14ac:dyDescent="0.3">
      <c r="A33" s="44" t="s">
        <v>143</v>
      </c>
      <c r="B33" s="45"/>
      <c r="C33" s="46"/>
      <c r="D33" s="43">
        <v>4882.914859999999</v>
      </c>
    </row>
    <row r="34" spans="1:4" ht="58.2" customHeight="1" x14ac:dyDescent="0.3">
      <c r="A34" s="44" t="s">
        <v>144</v>
      </c>
      <c r="B34" s="45"/>
      <c r="C34" s="46"/>
      <c r="D34" s="43">
        <v>429.33178000000004</v>
      </c>
    </row>
    <row r="35" spans="1:4" ht="46.2" customHeight="1" x14ac:dyDescent="0.3">
      <c r="A35" s="44" t="s">
        <v>146</v>
      </c>
      <c r="B35" s="45"/>
      <c r="C35" s="46"/>
      <c r="D35" s="43">
        <v>8421</v>
      </c>
    </row>
    <row r="36" spans="1:4" x14ac:dyDescent="0.3">
      <c r="A36" s="21"/>
      <c r="B36" s="22"/>
      <c r="C36" s="22"/>
      <c r="D36" s="20"/>
    </row>
    <row r="37" spans="1:4" x14ac:dyDescent="0.3">
      <c r="A37" s="21"/>
      <c r="B37" s="22"/>
      <c r="C37" s="22"/>
      <c r="D37" s="20"/>
    </row>
    <row r="38" spans="1:4" x14ac:dyDescent="0.3">
      <c r="A38" s="23" t="s">
        <v>16</v>
      </c>
      <c r="B38" s="8"/>
      <c r="C38" s="8"/>
      <c r="D38" s="9"/>
    </row>
    <row r="39" spans="1:4" x14ac:dyDescent="0.3">
      <c r="A39" s="52" t="s">
        <v>17</v>
      </c>
      <c r="B39" s="54" t="s">
        <v>2</v>
      </c>
      <c r="C39" s="55" t="s">
        <v>3</v>
      </c>
      <c r="D39" s="56"/>
    </row>
    <row r="40" spans="1:4" ht="90" customHeight="1" x14ac:dyDescent="0.3">
      <c r="A40" s="53"/>
      <c r="B40" s="54"/>
      <c r="C40" s="24" t="s">
        <v>4</v>
      </c>
      <c r="D40" s="24" t="s">
        <v>5</v>
      </c>
    </row>
    <row r="41" spans="1:4" x14ac:dyDescent="0.3">
      <c r="A41" s="10" t="s">
        <v>84</v>
      </c>
      <c r="B41" s="25">
        <v>15842.0388</v>
      </c>
      <c r="C41" s="25">
        <v>11110.901040000001</v>
      </c>
      <c r="D41" s="25">
        <v>1996.0929900000001</v>
      </c>
    </row>
    <row r="42" spans="1:4" x14ac:dyDescent="0.3">
      <c r="A42" s="10" t="s">
        <v>85</v>
      </c>
      <c r="B42" s="25">
        <v>4619.3751300000004</v>
      </c>
      <c r="C42" s="25">
        <v>3040.5283300000001</v>
      </c>
      <c r="D42" s="25">
        <v>682.38532999999995</v>
      </c>
    </row>
    <row r="43" spans="1:4" x14ac:dyDescent="0.3">
      <c r="A43" s="10" t="s">
        <v>86</v>
      </c>
      <c r="B43" s="25">
        <v>3224.98135</v>
      </c>
      <c r="C43" s="25">
        <v>3224.98135</v>
      </c>
      <c r="D43" s="25"/>
    </row>
    <row r="44" spans="1:4" x14ac:dyDescent="0.3">
      <c r="A44" s="10" t="s">
        <v>87</v>
      </c>
      <c r="B44" s="25">
        <v>52990.547070000001</v>
      </c>
      <c r="C44" s="25">
        <v>10796.46443</v>
      </c>
      <c r="D44" s="25">
        <v>2921.6089700000002</v>
      </c>
    </row>
    <row r="45" spans="1:4" ht="27.6" x14ac:dyDescent="0.3">
      <c r="A45" s="10" t="s">
        <v>88</v>
      </c>
      <c r="B45" s="25">
        <v>40148.657720000003</v>
      </c>
      <c r="C45" s="25">
        <v>3286.1990000000001</v>
      </c>
      <c r="D45" s="25">
        <v>769.51400000000001</v>
      </c>
    </row>
    <row r="46" spans="1:4" x14ac:dyDescent="0.3">
      <c r="A46" s="10" t="s">
        <v>89</v>
      </c>
      <c r="B46" s="25">
        <v>2554.5117599999999</v>
      </c>
      <c r="C46" s="25">
        <v>1585.1581799999999</v>
      </c>
      <c r="D46" s="25">
        <v>356.20076</v>
      </c>
    </row>
    <row r="47" spans="1:4" x14ac:dyDescent="0.3">
      <c r="A47" s="10" t="s">
        <v>90</v>
      </c>
      <c r="B47" s="25">
        <v>2160.7057599999998</v>
      </c>
      <c r="C47" s="25">
        <v>1112.1392900000001</v>
      </c>
      <c r="D47" s="25">
        <v>164.17169999999999</v>
      </c>
    </row>
    <row r="48" spans="1:4" ht="27.6" x14ac:dyDescent="0.3">
      <c r="A48" s="10" t="s">
        <v>91</v>
      </c>
      <c r="B48" s="25">
        <v>318099.21464000002</v>
      </c>
      <c r="C48" s="25">
        <v>3315.2544600000001</v>
      </c>
      <c r="D48" s="25">
        <v>776.43263000000002</v>
      </c>
    </row>
    <row r="49" spans="1:4" x14ac:dyDescent="0.3">
      <c r="A49" s="10" t="s">
        <v>92</v>
      </c>
      <c r="B49" s="25">
        <v>5647.1647499999999</v>
      </c>
      <c r="C49" s="25">
        <v>3840.0027100000002</v>
      </c>
      <c r="D49" s="25">
        <v>816.25855000000001</v>
      </c>
    </row>
    <row r="50" spans="1:4" x14ac:dyDescent="0.3">
      <c r="A50" s="10" t="s">
        <v>93</v>
      </c>
      <c r="B50" s="25">
        <v>232520.98691000001</v>
      </c>
      <c r="C50" s="25">
        <v>2773.9746100000002</v>
      </c>
      <c r="D50" s="25">
        <v>534.60697000000005</v>
      </c>
    </row>
    <row r="51" spans="1:4" x14ac:dyDescent="0.3">
      <c r="A51" s="10" t="s">
        <v>94</v>
      </c>
      <c r="B51" s="25">
        <v>150274.49278</v>
      </c>
      <c r="C51" s="25">
        <v>18133.95924</v>
      </c>
      <c r="D51" s="25">
        <v>3837.0985700000001</v>
      </c>
    </row>
    <row r="52" spans="1:4" x14ac:dyDescent="0.3">
      <c r="A52" s="10" t="s">
        <v>95</v>
      </c>
      <c r="B52" s="25">
        <v>577210.70921</v>
      </c>
      <c r="C52" s="25">
        <v>15745.60493</v>
      </c>
      <c r="D52" s="25">
        <v>4317.9201000000003</v>
      </c>
    </row>
    <row r="53" spans="1:4" x14ac:dyDescent="0.3">
      <c r="A53" s="10" t="s">
        <v>96</v>
      </c>
      <c r="B53" s="25">
        <v>433505.75913999998</v>
      </c>
      <c r="C53" s="25">
        <v>17470.975770000001</v>
      </c>
      <c r="D53" s="25">
        <v>4672.5038299999997</v>
      </c>
    </row>
    <row r="54" spans="1:4" x14ac:dyDescent="0.3">
      <c r="A54" s="10" t="s">
        <v>97</v>
      </c>
      <c r="B54" s="25">
        <v>47598.408190000002</v>
      </c>
      <c r="C54" s="25">
        <v>1047.5630000000001</v>
      </c>
      <c r="D54" s="25">
        <v>542.49785999999995</v>
      </c>
    </row>
    <row r="55" spans="1:4" ht="27.6" x14ac:dyDescent="0.3">
      <c r="A55" s="10" t="s">
        <v>98</v>
      </c>
      <c r="B55" s="25">
        <v>70105.674580000006</v>
      </c>
      <c r="C55" s="25">
        <v>42214.555710000001</v>
      </c>
      <c r="D55" s="25">
        <v>12538.011479999999</v>
      </c>
    </row>
    <row r="56" spans="1:4" x14ac:dyDescent="0.3">
      <c r="A56" s="10" t="s">
        <v>99</v>
      </c>
      <c r="B56" s="25">
        <v>29377.807639999999</v>
      </c>
      <c r="C56" s="25">
        <v>777.41818000000001</v>
      </c>
      <c r="D56" s="25">
        <v>173.2852</v>
      </c>
    </row>
    <row r="57" spans="1:4" x14ac:dyDescent="0.3">
      <c r="A57" s="10" t="s">
        <v>100</v>
      </c>
      <c r="B57" s="25">
        <v>55473.868459999998</v>
      </c>
      <c r="C57" s="25">
        <v>2971.2397599999999</v>
      </c>
      <c r="D57" s="25">
        <v>840.34454000000005</v>
      </c>
    </row>
    <row r="58" spans="1:4" x14ac:dyDescent="0.3">
      <c r="A58" s="10" t="s">
        <v>101</v>
      </c>
      <c r="B58" s="25">
        <v>5082.5408299999999</v>
      </c>
      <c r="C58" s="25">
        <v>2153.6536599999999</v>
      </c>
      <c r="D58" s="25">
        <v>481.94967000000003</v>
      </c>
    </row>
    <row r="59" spans="1:4" x14ac:dyDescent="0.3">
      <c r="A59" s="10" t="s">
        <v>102</v>
      </c>
      <c r="B59" s="25">
        <v>2609.3969900000002</v>
      </c>
      <c r="C59" s="25">
        <v>1484.61023</v>
      </c>
      <c r="D59" s="25">
        <v>417.68626999999998</v>
      </c>
    </row>
    <row r="60" spans="1:4" ht="27.6" x14ac:dyDescent="0.3">
      <c r="A60" s="10" t="s">
        <v>103</v>
      </c>
      <c r="B60" s="25">
        <v>36089.417450000001</v>
      </c>
      <c r="C60" s="25">
        <v>13066.94483</v>
      </c>
      <c r="D60" s="25">
        <v>3365.5132899999999</v>
      </c>
    </row>
    <row r="61" spans="1:4" x14ac:dyDescent="0.3">
      <c r="A61" s="10" t="s">
        <v>104</v>
      </c>
      <c r="B61" s="25">
        <v>14111.26413</v>
      </c>
      <c r="C61" s="25">
        <v>832.94899999999996</v>
      </c>
      <c r="D61" s="25">
        <v>186.45699999999999</v>
      </c>
    </row>
    <row r="62" spans="1:4" x14ac:dyDescent="0.3">
      <c r="A62" s="10" t="s">
        <v>105</v>
      </c>
      <c r="B62" s="25">
        <v>423311.38297999999</v>
      </c>
      <c r="C62" s="25">
        <v>4590.3600100000003</v>
      </c>
      <c r="D62" s="25">
        <v>934.02727000000004</v>
      </c>
    </row>
    <row r="63" spans="1:4" x14ac:dyDescent="0.3">
      <c r="A63" s="10" t="s">
        <v>106</v>
      </c>
      <c r="B63" s="25">
        <v>15560.198340000001</v>
      </c>
      <c r="C63" s="25">
        <v>8747.4796600000009</v>
      </c>
      <c r="D63" s="25">
        <v>2608.7901900000002</v>
      </c>
    </row>
    <row r="64" spans="1:4" x14ac:dyDescent="0.3">
      <c r="A64" s="10" t="s">
        <v>107</v>
      </c>
      <c r="B64" s="25">
        <v>2455.0109299999999</v>
      </c>
      <c r="C64" s="25">
        <v>1748.13302</v>
      </c>
      <c r="D64" s="25">
        <v>367.63256999999999</v>
      </c>
    </row>
    <row r="65" spans="1:4" x14ac:dyDescent="0.3">
      <c r="A65" s="10" t="s">
        <v>108</v>
      </c>
      <c r="B65" s="25">
        <v>1192.48894</v>
      </c>
      <c r="C65" s="25">
        <v>400</v>
      </c>
      <c r="D65" s="25">
        <v>284.58100000000002</v>
      </c>
    </row>
    <row r="66" spans="1:4" x14ac:dyDescent="0.3">
      <c r="A66" s="10" t="s">
        <v>109</v>
      </c>
      <c r="B66" s="25">
        <v>2075.1218100000001</v>
      </c>
      <c r="C66" s="25">
        <v>1363.97246</v>
      </c>
      <c r="D66" s="25">
        <v>312.62651</v>
      </c>
    </row>
    <row r="67" spans="1:4" x14ac:dyDescent="0.3">
      <c r="A67" s="10" t="s">
        <v>110</v>
      </c>
      <c r="B67" s="25">
        <v>2920.6391899999999</v>
      </c>
      <c r="C67" s="25">
        <v>1642.1482900000001</v>
      </c>
      <c r="D67" s="25">
        <v>860.31876</v>
      </c>
    </row>
    <row r="68" spans="1:4" x14ac:dyDescent="0.3">
      <c r="A68" s="10" t="s">
        <v>111</v>
      </c>
      <c r="B68" s="25">
        <v>1805.0908099999999</v>
      </c>
      <c r="C68" s="25">
        <v>1183.4023199999999</v>
      </c>
      <c r="D68" s="25">
        <v>216.685</v>
      </c>
    </row>
    <row r="69" spans="1:4" x14ac:dyDescent="0.3">
      <c r="A69" s="10" t="s">
        <v>112</v>
      </c>
      <c r="B69" s="25">
        <v>920.36825999999996</v>
      </c>
      <c r="C69" s="25">
        <v>526.67151999999999</v>
      </c>
      <c r="D69" s="25">
        <v>114.76339</v>
      </c>
    </row>
    <row r="70" spans="1:4" x14ac:dyDescent="0.3">
      <c r="A70" s="10" t="s">
        <v>113</v>
      </c>
      <c r="B70" s="25">
        <v>3898.4664899999998</v>
      </c>
      <c r="C70" s="25">
        <v>2774.5525699999998</v>
      </c>
      <c r="D70" s="25">
        <v>337.63479999999998</v>
      </c>
    </row>
    <row r="71" spans="1:4" ht="27.6" x14ac:dyDescent="0.3">
      <c r="A71" s="10" t="s">
        <v>114</v>
      </c>
      <c r="B71" s="25">
        <v>272310.21132</v>
      </c>
      <c r="C71" s="25">
        <v>16261.42164</v>
      </c>
      <c r="D71" s="25">
        <v>3768.9313200000001</v>
      </c>
    </row>
    <row r="72" spans="1:4" ht="27.6" x14ac:dyDescent="0.3">
      <c r="A72" s="10" t="s">
        <v>115</v>
      </c>
      <c r="B72" s="25">
        <v>227.87862000000001</v>
      </c>
      <c r="C72" s="25">
        <v>193.68049999999999</v>
      </c>
      <c r="D72" s="25">
        <v>32.698120000000003</v>
      </c>
    </row>
    <row r="73" spans="1:4" x14ac:dyDescent="0.3">
      <c r="A73" s="10" t="s">
        <v>116</v>
      </c>
      <c r="B73" s="25">
        <v>2480.4446899999998</v>
      </c>
      <c r="C73" s="25">
        <v>1838.70767</v>
      </c>
      <c r="D73" s="25">
        <v>320.01109000000002</v>
      </c>
    </row>
    <row r="74" spans="1:4" x14ac:dyDescent="0.3">
      <c r="A74" s="10" t="s">
        <v>117</v>
      </c>
      <c r="B74" s="25">
        <v>2033.6980900000001</v>
      </c>
      <c r="C74" s="25">
        <v>1285.05314</v>
      </c>
      <c r="D74" s="25">
        <v>261.93347999999997</v>
      </c>
    </row>
    <row r="75" spans="1:4" x14ac:dyDescent="0.3">
      <c r="A75" s="10" t="s">
        <v>118</v>
      </c>
      <c r="B75" s="25">
        <v>76825.013399999996</v>
      </c>
      <c r="C75" s="25">
        <v>2751.6564400000002</v>
      </c>
      <c r="D75" s="25">
        <v>666.12851000000001</v>
      </c>
    </row>
    <row r="76" spans="1:4" x14ac:dyDescent="0.3">
      <c r="A76" s="10" t="s">
        <v>119</v>
      </c>
      <c r="B76" s="25">
        <v>40207.453849999998</v>
      </c>
      <c r="C76" s="25">
        <v>13496.943740000001</v>
      </c>
      <c r="D76" s="25">
        <v>3588.4297299999998</v>
      </c>
    </row>
    <row r="77" spans="1:4" x14ac:dyDescent="0.3">
      <c r="A77" s="10" t="s">
        <v>120</v>
      </c>
      <c r="B77" s="25">
        <v>3974.4690000000001</v>
      </c>
      <c r="C77" s="25">
        <v>780.88066000000003</v>
      </c>
      <c r="D77" s="25">
        <v>184.3</v>
      </c>
    </row>
    <row r="78" spans="1:4" x14ac:dyDescent="0.3">
      <c r="A78" s="10" t="s">
        <v>121</v>
      </c>
      <c r="B78" s="25">
        <v>1405.6915300000001</v>
      </c>
      <c r="C78" s="25">
        <v>895.74594999999999</v>
      </c>
      <c r="D78" s="25">
        <v>147.23095000000001</v>
      </c>
    </row>
    <row r="79" spans="1:4" x14ac:dyDescent="0.3">
      <c r="A79" s="10" t="s">
        <v>122</v>
      </c>
      <c r="B79" s="25">
        <v>1976.28252</v>
      </c>
      <c r="C79" s="25">
        <v>1247.9595300000001</v>
      </c>
      <c r="D79" s="25">
        <v>236.90964</v>
      </c>
    </row>
    <row r="80" spans="1:4" ht="27.6" x14ac:dyDescent="0.3">
      <c r="A80" s="10" t="s">
        <v>123</v>
      </c>
      <c r="B80" s="25">
        <v>5336.4309599999997</v>
      </c>
      <c r="C80" s="25">
        <v>3549.8624100000002</v>
      </c>
      <c r="D80" s="25">
        <v>439.73122999999998</v>
      </c>
    </row>
    <row r="81" spans="1:4" x14ac:dyDescent="0.3">
      <c r="A81" s="10" t="s">
        <v>148</v>
      </c>
      <c r="B81" s="25">
        <v>1500000</v>
      </c>
      <c r="C81" s="25"/>
      <c r="D81" s="25"/>
    </row>
    <row r="82" spans="1:4" x14ac:dyDescent="0.3">
      <c r="A82" s="26" t="s">
        <v>2</v>
      </c>
      <c r="B82" s="27">
        <f>SUM(B41:B81)</f>
        <v>4460163.8650200004</v>
      </c>
      <c r="C82" s="27">
        <v>225263.70924</v>
      </c>
      <c r="D82" s="27">
        <v>56073.903270000003</v>
      </c>
    </row>
  </sheetData>
  <mergeCells count="36">
    <mergeCell ref="A39:A40"/>
    <mergeCell ref="B39:B40"/>
    <mergeCell ref="C39:D39"/>
    <mergeCell ref="A6:C6"/>
    <mergeCell ref="A8:C8"/>
    <mergeCell ref="A9:C9"/>
    <mergeCell ref="A10:C10"/>
    <mergeCell ref="A11:C11"/>
    <mergeCell ref="A13:C13"/>
    <mergeCell ref="A14:C14"/>
    <mergeCell ref="A7:C7"/>
    <mergeCell ref="A17:C17"/>
    <mergeCell ref="A15:C15"/>
    <mergeCell ref="A16:C16"/>
    <mergeCell ref="A1:D1"/>
    <mergeCell ref="A2:D2"/>
    <mergeCell ref="A5:C5"/>
    <mergeCell ref="A12:C12"/>
    <mergeCell ref="A21:C21"/>
    <mergeCell ref="A22:C22"/>
    <mergeCell ref="A19:C19"/>
    <mergeCell ref="A20:C20"/>
    <mergeCell ref="A18:C18"/>
    <mergeCell ref="A28:C28"/>
    <mergeCell ref="A29:C29"/>
    <mergeCell ref="A27:C27"/>
    <mergeCell ref="A26:C26"/>
    <mergeCell ref="A23:C23"/>
    <mergeCell ref="A24:C24"/>
    <mergeCell ref="A25:C25"/>
    <mergeCell ref="A35:C35"/>
    <mergeCell ref="A33:C33"/>
    <mergeCell ref="A34:C34"/>
    <mergeCell ref="A30:C30"/>
    <mergeCell ref="A31:C31"/>
    <mergeCell ref="A32:C32"/>
  </mergeCells>
  <pageMargins left="0.70866141732283472" right="0.70866141732283472" top="0.25" bottom="0.42" header="0.25" footer="0.26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view="pageBreakPreview" zoomScaleNormal="100" zoomScaleSheetLayoutView="100" workbookViewId="0">
      <selection activeCell="I15" sqref="I15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1" customWidth="1"/>
  </cols>
  <sheetData>
    <row r="1" spans="1:20" s="15" customFormat="1" ht="15.6" x14ac:dyDescent="0.3">
      <c r="A1" s="18"/>
      <c r="C1" s="16" t="s">
        <v>8</v>
      </c>
    </row>
    <row r="2" spans="1:20" x14ac:dyDescent="0.3">
      <c r="A2" s="19" t="str">
        <f>TEXT(EndData2,"[$-FC19]ДД.ММ.ГГГ")</f>
        <v>00.01.1900</v>
      </c>
      <c r="C2" s="11"/>
      <c r="P2" s="13" t="s">
        <v>7</v>
      </c>
    </row>
    <row r="3" spans="1:20" s="14" customFormat="1" ht="52.8" x14ac:dyDescent="0.25">
      <c r="A3" s="17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2" t="s">
        <v>6</v>
      </c>
    </row>
    <row r="4" spans="1:20" ht="27.6" x14ac:dyDescent="0.3">
      <c r="A4" s="34" t="s">
        <v>33</v>
      </c>
      <c r="B4" s="37"/>
      <c r="C4" s="37"/>
      <c r="D4" s="37"/>
      <c r="E4" s="37"/>
      <c r="F4" s="37"/>
      <c r="G4" s="37"/>
      <c r="H4" s="37"/>
      <c r="I4" s="37"/>
      <c r="J4" s="37">
        <v>1343.3237999999999</v>
      </c>
      <c r="K4" s="37">
        <v>190.0686</v>
      </c>
      <c r="L4" s="37"/>
      <c r="M4" s="37"/>
      <c r="N4" s="37"/>
      <c r="O4" s="37"/>
      <c r="P4" s="38">
        <v>1533.3924</v>
      </c>
      <c r="Q4" s="33"/>
      <c r="R4" s="33"/>
      <c r="S4" s="33"/>
      <c r="T4" s="33"/>
    </row>
    <row r="5" spans="1:20" ht="41.4" x14ac:dyDescent="0.3">
      <c r="A5" s="34" t="s">
        <v>34</v>
      </c>
      <c r="B5" s="37"/>
      <c r="C5" s="37">
        <v>12820.081200000001</v>
      </c>
      <c r="D5" s="37">
        <v>17568.25</v>
      </c>
      <c r="E5" s="37">
        <v>7856.25</v>
      </c>
      <c r="F5" s="37">
        <v>8106.3131999999996</v>
      </c>
      <c r="G5" s="37">
        <v>22292.25</v>
      </c>
      <c r="H5" s="37">
        <v>6190.2728999999999</v>
      </c>
      <c r="I5" s="37">
        <v>5046.2838000000002</v>
      </c>
      <c r="J5" s="37">
        <v>314.1678</v>
      </c>
      <c r="K5" s="37">
        <v>4627.1153999999997</v>
      </c>
      <c r="L5" s="37">
        <v>21962.0556</v>
      </c>
      <c r="M5" s="37">
        <v>9231</v>
      </c>
      <c r="N5" s="37">
        <v>15881.861999999999</v>
      </c>
      <c r="O5" s="37">
        <v>14070.475</v>
      </c>
      <c r="P5" s="38">
        <v>145966.3769</v>
      </c>
      <c r="Q5" s="33"/>
      <c r="R5" s="33"/>
      <c r="S5" s="33"/>
      <c r="T5" s="33"/>
    </row>
    <row r="6" spans="1:20" ht="41.4" x14ac:dyDescent="0.3">
      <c r="A6" s="34" t="s">
        <v>35</v>
      </c>
      <c r="B6" s="37">
        <v>2492.9998799999998</v>
      </c>
      <c r="C6" s="37">
        <v>1155.70397</v>
      </c>
      <c r="D6" s="37">
        <v>1075</v>
      </c>
      <c r="E6" s="37">
        <v>340</v>
      </c>
      <c r="F6" s="37">
        <v>3000</v>
      </c>
      <c r="G6" s="37">
        <v>100</v>
      </c>
      <c r="H6" s="37"/>
      <c r="I6" s="37">
        <v>1000</v>
      </c>
      <c r="J6" s="37">
        <v>166.8</v>
      </c>
      <c r="K6" s="37">
        <v>5000</v>
      </c>
      <c r="L6" s="37"/>
      <c r="M6" s="37"/>
      <c r="N6" s="37">
        <v>58.630200000000002</v>
      </c>
      <c r="O6" s="37"/>
      <c r="P6" s="38">
        <v>14389.134050000001</v>
      </c>
      <c r="Q6" s="33"/>
      <c r="R6" s="33"/>
      <c r="S6" s="33"/>
      <c r="T6" s="33"/>
    </row>
    <row r="7" spans="1:20" ht="69" x14ac:dyDescent="0.3">
      <c r="A7" s="34" t="s">
        <v>36</v>
      </c>
      <c r="B7" s="37">
        <v>60721.973910000001</v>
      </c>
      <c r="C7" s="37">
        <v>40313.987000000001</v>
      </c>
      <c r="D7" s="37">
        <v>17634.075000000001</v>
      </c>
      <c r="E7" s="37">
        <v>12787.258</v>
      </c>
      <c r="F7" s="37">
        <v>5288.07708</v>
      </c>
      <c r="G7" s="37">
        <v>16419.924999999999</v>
      </c>
      <c r="H7" s="37">
        <v>12311.85662</v>
      </c>
      <c r="I7" s="37">
        <v>4262.7157800000004</v>
      </c>
      <c r="J7" s="37">
        <v>20352.949089999998</v>
      </c>
      <c r="K7" s="37">
        <v>5824.2473399999999</v>
      </c>
      <c r="L7" s="37">
        <v>11230.86918</v>
      </c>
      <c r="M7" s="37">
        <v>12333.541660000001</v>
      </c>
      <c r="N7" s="37">
        <v>4000</v>
      </c>
      <c r="O7" s="37">
        <v>9020.94</v>
      </c>
      <c r="P7" s="38">
        <v>232502.41566</v>
      </c>
      <c r="Q7" s="33"/>
      <c r="R7" s="33"/>
      <c r="S7" s="33"/>
      <c r="T7" s="33"/>
    </row>
    <row r="8" spans="1:20" ht="110.4" x14ac:dyDescent="0.3">
      <c r="A8" s="34" t="s">
        <v>37</v>
      </c>
      <c r="B8" s="37">
        <v>82879.631580000001</v>
      </c>
      <c r="C8" s="37">
        <v>1796.8272199999999</v>
      </c>
      <c r="D8" s="37">
        <v>-40</v>
      </c>
      <c r="E8" s="37"/>
      <c r="F8" s="37"/>
      <c r="G8" s="37">
        <v>177.88059999999999</v>
      </c>
      <c r="H8" s="37">
        <v>28.775500000000001</v>
      </c>
      <c r="I8" s="37"/>
      <c r="J8" s="37">
        <v>13596.295910000001</v>
      </c>
      <c r="K8" s="37">
        <v>7960.25432</v>
      </c>
      <c r="L8" s="37">
        <v>3171.596</v>
      </c>
      <c r="M8" s="37">
        <v>14.0357</v>
      </c>
      <c r="N8" s="37">
        <v>669.61584000000005</v>
      </c>
      <c r="O8" s="37">
        <v>1790.86</v>
      </c>
      <c r="P8" s="38">
        <v>112045.77267000001</v>
      </c>
      <c r="Q8" s="33"/>
      <c r="R8" s="33"/>
      <c r="S8" s="33"/>
      <c r="T8" s="33"/>
    </row>
    <row r="9" spans="1:20" ht="82.8" x14ac:dyDescent="0.3">
      <c r="A9" s="34" t="s">
        <v>38</v>
      </c>
      <c r="B9" s="37">
        <v>82910.586500000005</v>
      </c>
      <c r="C9" s="37">
        <v>6254.2123499999998</v>
      </c>
      <c r="D9" s="37">
        <v>1400</v>
      </c>
      <c r="E9" s="37"/>
      <c r="F9" s="37"/>
      <c r="G9" s="37"/>
      <c r="H9" s="37"/>
      <c r="I9" s="37"/>
      <c r="J9" s="37">
        <v>18567.80156</v>
      </c>
      <c r="K9" s="37"/>
      <c r="L9" s="37"/>
      <c r="M9" s="37"/>
      <c r="N9" s="37"/>
      <c r="O9" s="37"/>
      <c r="P9" s="38">
        <v>109132.60041</v>
      </c>
      <c r="Q9" s="33"/>
      <c r="R9" s="33"/>
      <c r="S9" s="33"/>
      <c r="T9" s="33"/>
    </row>
    <row r="10" spans="1:20" ht="96.6" x14ac:dyDescent="0.3">
      <c r="A10" s="34" t="s">
        <v>39</v>
      </c>
      <c r="B10" s="37">
        <v>124.00620000000001</v>
      </c>
      <c r="C10" s="37"/>
      <c r="D10" s="37"/>
      <c r="E10" s="37"/>
      <c r="F10" s="37"/>
      <c r="G10" s="37"/>
      <c r="H10" s="37"/>
      <c r="I10" s="37"/>
      <c r="J10" s="37">
        <v>31.992239999999999</v>
      </c>
      <c r="K10" s="37"/>
      <c r="L10" s="37"/>
      <c r="M10" s="37"/>
      <c r="N10" s="37"/>
      <c r="O10" s="37"/>
      <c r="P10" s="38">
        <v>155.99843999999999</v>
      </c>
      <c r="Q10" s="33"/>
      <c r="R10" s="33"/>
      <c r="S10" s="33"/>
      <c r="T10" s="33"/>
    </row>
    <row r="11" spans="1:20" ht="82.8" x14ac:dyDescent="0.3">
      <c r="A11" s="34" t="s">
        <v>40</v>
      </c>
      <c r="B11" s="37"/>
      <c r="C11" s="37">
        <v>3957.7469999999998</v>
      </c>
      <c r="D11" s="37">
        <v>660.75</v>
      </c>
      <c r="E11" s="37">
        <v>312.5</v>
      </c>
      <c r="F11" s="37">
        <v>157.95959999999999</v>
      </c>
      <c r="G11" s="37">
        <v>624.41665999999998</v>
      </c>
      <c r="H11" s="37">
        <v>152.755</v>
      </c>
      <c r="I11" s="37">
        <v>43.034399999999998</v>
      </c>
      <c r="J11" s="37"/>
      <c r="K11" s="37"/>
      <c r="L11" s="37">
        <v>271.88400000000001</v>
      </c>
      <c r="M11" s="37">
        <v>241.08332999999999</v>
      </c>
      <c r="N11" s="37">
        <v>250.11660000000001</v>
      </c>
      <c r="O11" s="37">
        <v>142.25</v>
      </c>
      <c r="P11" s="38">
        <v>6814.4965899999997</v>
      </c>
      <c r="Q11" s="33"/>
      <c r="R11" s="33"/>
      <c r="S11" s="33"/>
      <c r="T11" s="33"/>
    </row>
    <row r="12" spans="1:20" ht="96.6" x14ac:dyDescent="0.3">
      <c r="A12" s="34" t="s">
        <v>41</v>
      </c>
      <c r="B12" s="37">
        <v>1211.5250000000001</v>
      </c>
      <c r="C12" s="37">
        <v>243.61500000000001</v>
      </c>
      <c r="D12" s="37">
        <v>242.2</v>
      </c>
      <c r="E12" s="37">
        <v>111.3</v>
      </c>
      <c r="F12" s="37">
        <v>172.09780000000001</v>
      </c>
      <c r="G12" s="37">
        <v>86.083330000000004</v>
      </c>
      <c r="H12" s="37">
        <v>54.76</v>
      </c>
      <c r="I12" s="37">
        <v>99.376900000000006</v>
      </c>
      <c r="J12" s="37">
        <v>239.00110000000001</v>
      </c>
      <c r="K12" s="37">
        <v>57</v>
      </c>
      <c r="L12" s="37">
        <v>92.907600000000002</v>
      </c>
      <c r="M12" s="37">
        <v>92.833330000000004</v>
      </c>
      <c r="N12" s="37">
        <v>59.43</v>
      </c>
      <c r="O12" s="37">
        <v>57.793700000000001</v>
      </c>
      <c r="P12" s="38">
        <v>2819.9237600000001</v>
      </c>
      <c r="Q12" s="33"/>
      <c r="R12" s="33"/>
      <c r="S12" s="33"/>
      <c r="T12" s="33"/>
    </row>
    <row r="13" spans="1:20" ht="69" x14ac:dyDescent="0.3">
      <c r="A13" s="34" t="s">
        <v>42</v>
      </c>
      <c r="B13" s="37">
        <v>1195.3</v>
      </c>
      <c r="C13" s="37">
        <v>546.15</v>
      </c>
      <c r="D13" s="37">
        <v>369</v>
      </c>
      <c r="E13" s="37">
        <v>340</v>
      </c>
      <c r="F13" s="37">
        <v>150</v>
      </c>
      <c r="G13" s="37">
        <v>323</v>
      </c>
      <c r="H13" s="37">
        <v>65</v>
      </c>
      <c r="I13" s="37">
        <v>32.200000000000003</v>
      </c>
      <c r="J13" s="37">
        <v>504.4</v>
      </c>
      <c r="K13" s="37">
        <v>110.13</v>
      </c>
      <c r="L13" s="37">
        <v>230</v>
      </c>
      <c r="M13" s="37">
        <v>200</v>
      </c>
      <c r="N13" s="37">
        <v>216.1</v>
      </c>
      <c r="O13" s="37">
        <v>79.62988</v>
      </c>
      <c r="P13" s="38">
        <v>4360.9098800000002</v>
      </c>
      <c r="Q13" s="33"/>
      <c r="R13" s="33"/>
      <c r="S13" s="33"/>
      <c r="T13" s="33"/>
    </row>
    <row r="14" spans="1:20" ht="82.8" x14ac:dyDescent="0.3">
      <c r="A14" s="34" t="s">
        <v>43</v>
      </c>
      <c r="B14" s="37">
        <v>3183.0839999999998</v>
      </c>
      <c r="C14" s="37">
        <v>1201.4425699999999</v>
      </c>
      <c r="D14" s="37">
        <v>251</v>
      </c>
      <c r="E14" s="37">
        <v>71</v>
      </c>
      <c r="F14" s="37">
        <v>105</v>
      </c>
      <c r="G14" s="37">
        <v>150.12</v>
      </c>
      <c r="H14" s="37">
        <v>94.663250000000005</v>
      </c>
      <c r="I14" s="37">
        <v>91</v>
      </c>
      <c r="J14" s="37">
        <v>478.06400000000002</v>
      </c>
      <c r="K14" s="37">
        <v>75</v>
      </c>
      <c r="L14" s="37">
        <v>348</v>
      </c>
      <c r="M14" s="37">
        <v>40</v>
      </c>
      <c r="N14" s="37">
        <v>247.8</v>
      </c>
      <c r="O14" s="37">
        <v>146.24942999999999</v>
      </c>
      <c r="P14" s="38">
        <v>6482.4232499999998</v>
      </c>
      <c r="Q14" s="33"/>
      <c r="R14" s="33"/>
      <c r="S14" s="33"/>
      <c r="T14" s="33"/>
    </row>
    <row r="15" spans="1:20" ht="124.2" x14ac:dyDescent="0.3">
      <c r="A15" s="34" t="s">
        <v>44</v>
      </c>
      <c r="B15" s="37">
        <v>17376.370449999999</v>
      </c>
      <c r="C15" s="37">
        <v>1350.8586</v>
      </c>
      <c r="D15" s="37">
        <v>115</v>
      </c>
      <c r="E15" s="37"/>
      <c r="F15" s="37"/>
      <c r="G15" s="37"/>
      <c r="H15" s="37"/>
      <c r="I15" s="37"/>
      <c r="J15" s="37">
        <v>260</v>
      </c>
      <c r="K15" s="37"/>
      <c r="L15" s="37"/>
      <c r="M15" s="37"/>
      <c r="N15" s="37"/>
      <c r="O15" s="37"/>
      <c r="P15" s="38">
        <v>19102.229050000002</v>
      </c>
      <c r="Q15" s="33"/>
      <c r="R15" s="33"/>
      <c r="S15" s="33"/>
      <c r="T15" s="33"/>
    </row>
    <row r="16" spans="1:20" ht="110.4" x14ac:dyDescent="0.3">
      <c r="A16" s="34" t="s">
        <v>45</v>
      </c>
      <c r="B16" s="37"/>
      <c r="C16" s="37">
        <v>3377.18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>
        <v>3377.18</v>
      </c>
      <c r="Q16" s="33"/>
      <c r="R16" s="33"/>
      <c r="S16" s="33"/>
      <c r="T16" s="33"/>
    </row>
    <row r="17" spans="1:20" ht="96.6" x14ac:dyDescent="0.3">
      <c r="A17" s="34" t="s">
        <v>46</v>
      </c>
      <c r="B17" s="37"/>
      <c r="C17" s="37">
        <v>450</v>
      </c>
      <c r="D17" s="37"/>
      <c r="E17" s="37"/>
      <c r="F17" s="37"/>
      <c r="G17" s="37">
        <v>18.754000000000001</v>
      </c>
      <c r="H17" s="37"/>
      <c r="I17" s="37"/>
      <c r="J17" s="37">
        <v>37.51</v>
      </c>
      <c r="K17" s="37"/>
      <c r="L17" s="37"/>
      <c r="M17" s="37"/>
      <c r="N17" s="37"/>
      <c r="O17" s="37"/>
      <c r="P17" s="38">
        <v>506.26400000000001</v>
      </c>
      <c r="Q17" s="33"/>
      <c r="R17" s="33"/>
      <c r="S17" s="33"/>
      <c r="T17" s="33"/>
    </row>
    <row r="18" spans="1:20" ht="358.8" x14ac:dyDescent="0.3">
      <c r="A18" s="34" t="s">
        <v>47</v>
      </c>
      <c r="B18" s="37">
        <v>11593.58</v>
      </c>
      <c r="C18" s="37">
        <v>9048.8090200000006</v>
      </c>
      <c r="D18" s="37">
        <v>1460</v>
      </c>
      <c r="E18" s="37">
        <v>1290</v>
      </c>
      <c r="F18" s="37"/>
      <c r="G18" s="37">
        <v>2100</v>
      </c>
      <c r="H18" s="37">
        <v>1227.25</v>
      </c>
      <c r="I18" s="37">
        <v>86.311999999999998</v>
      </c>
      <c r="J18" s="37">
        <v>2800</v>
      </c>
      <c r="K18" s="37">
        <v>1220.7460000000001</v>
      </c>
      <c r="L18" s="37">
        <v>800</v>
      </c>
      <c r="M18" s="37">
        <v>900</v>
      </c>
      <c r="N18" s="37">
        <v>1639.61861</v>
      </c>
      <c r="O18" s="37">
        <v>879.24167</v>
      </c>
      <c r="P18" s="38">
        <v>35045.5573</v>
      </c>
      <c r="Q18" s="33"/>
      <c r="R18" s="33"/>
      <c r="S18" s="33"/>
      <c r="T18" s="33"/>
    </row>
    <row r="19" spans="1:20" ht="179.4" x14ac:dyDescent="0.3">
      <c r="A19" s="34" t="s">
        <v>48</v>
      </c>
      <c r="B19" s="37">
        <v>120691.23054999999</v>
      </c>
      <c r="C19" s="37">
        <v>74751.92</v>
      </c>
      <c r="D19" s="37">
        <v>18528.802</v>
      </c>
      <c r="E19" s="37">
        <v>13200</v>
      </c>
      <c r="F19" s="37"/>
      <c r="G19" s="37">
        <v>19200</v>
      </c>
      <c r="H19" s="37">
        <v>7260.0829999999996</v>
      </c>
      <c r="I19" s="37">
        <v>2400</v>
      </c>
      <c r="J19" s="37">
        <v>19735</v>
      </c>
      <c r="K19" s="37">
        <v>6300</v>
      </c>
      <c r="L19" s="37">
        <v>11000</v>
      </c>
      <c r="M19" s="37">
        <v>11450</v>
      </c>
      <c r="N19" s="37">
        <v>13050</v>
      </c>
      <c r="O19" s="37">
        <v>12476.83779</v>
      </c>
      <c r="P19" s="38">
        <v>330043.87333999999</v>
      </c>
      <c r="Q19" s="33"/>
      <c r="R19" s="33"/>
      <c r="S19" s="33"/>
      <c r="T19" s="33"/>
    </row>
    <row r="20" spans="1:20" ht="110.4" x14ac:dyDescent="0.3">
      <c r="A20" s="34" t="s">
        <v>49</v>
      </c>
      <c r="B20" s="37"/>
      <c r="C20" s="37">
        <v>539.77979000000005</v>
      </c>
      <c r="D20" s="37">
        <v>1014.5</v>
      </c>
      <c r="E20" s="37">
        <v>710</v>
      </c>
      <c r="F20" s="37"/>
      <c r="G20" s="37">
        <v>1200</v>
      </c>
      <c r="H20" s="37">
        <v>430</v>
      </c>
      <c r="I20" s="37">
        <v>60</v>
      </c>
      <c r="J20" s="37">
        <v>665</v>
      </c>
      <c r="K20" s="37">
        <v>700</v>
      </c>
      <c r="L20" s="37">
        <v>1298.037</v>
      </c>
      <c r="M20" s="37">
        <v>1750</v>
      </c>
      <c r="N20" s="37">
        <v>148.07321999999999</v>
      </c>
      <c r="O20" s="37">
        <v>6729.6</v>
      </c>
      <c r="P20" s="38">
        <v>15244.99001</v>
      </c>
      <c r="Q20" s="33"/>
      <c r="R20" s="33"/>
      <c r="S20" s="33"/>
      <c r="T20" s="33"/>
    </row>
    <row r="21" spans="1:20" ht="151.80000000000001" x14ac:dyDescent="0.3">
      <c r="A21" s="34" t="s">
        <v>50</v>
      </c>
      <c r="B21" s="37">
        <v>44.684640000000002</v>
      </c>
      <c r="C21" s="37">
        <v>32.827939999999998</v>
      </c>
      <c r="D21" s="37"/>
      <c r="E21" s="37"/>
      <c r="F21" s="37">
        <v>3.7250000000000001</v>
      </c>
      <c r="G21" s="37"/>
      <c r="H21" s="37">
        <v>3.7250000000000001</v>
      </c>
      <c r="I21" s="37"/>
      <c r="J21" s="37">
        <v>6.5728</v>
      </c>
      <c r="K21" s="37"/>
      <c r="L21" s="37"/>
      <c r="M21" s="37"/>
      <c r="N21" s="37"/>
      <c r="O21" s="37"/>
      <c r="P21" s="38">
        <v>91.535380000000004</v>
      </c>
      <c r="Q21" s="33"/>
      <c r="R21" s="33"/>
      <c r="S21" s="33"/>
      <c r="T21" s="33"/>
    </row>
    <row r="22" spans="1:20" ht="55.2" x14ac:dyDescent="0.3">
      <c r="A22" s="34" t="s">
        <v>51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>
        <v>-1.7</v>
      </c>
      <c r="M22" s="37"/>
      <c r="N22" s="37"/>
      <c r="O22" s="37"/>
      <c r="P22" s="38">
        <v>-1.7</v>
      </c>
      <c r="Q22" s="33"/>
      <c r="R22" s="33"/>
      <c r="S22" s="33"/>
      <c r="T22" s="33"/>
    </row>
    <row r="23" spans="1:20" ht="138" x14ac:dyDescent="0.3">
      <c r="A23" s="34" t="s">
        <v>52</v>
      </c>
      <c r="B23" s="37">
        <v>2178</v>
      </c>
      <c r="C23" s="37">
        <v>609</v>
      </c>
      <c r="D23" s="37">
        <v>302</v>
      </c>
      <c r="E23" s="37"/>
      <c r="F23" s="37">
        <v>63.75</v>
      </c>
      <c r="G23" s="37">
        <v>212.5</v>
      </c>
      <c r="H23" s="37">
        <v>30.3</v>
      </c>
      <c r="I23" s="37">
        <v>21.75</v>
      </c>
      <c r="J23" s="37">
        <v>350</v>
      </c>
      <c r="K23" s="37">
        <v>247.5</v>
      </c>
      <c r="L23" s="37">
        <v>332.38580000000002</v>
      </c>
      <c r="M23" s="37">
        <v>346</v>
      </c>
      <c r="N23" s="37">
        <v>144.90100000000001</v>
      </c>
      <c r="O23" s="37">
        <v>376</v>
      </c>
      <c r="P23" s="38">
        <v>5214.0868</v>
      </c>
      <c r="Q23" s="33"/>
      <c r="R23" s="33"/>
      <c r="S23" s="33"/>
      <c r="T23" s="33"/>
    </row>
    <row r="24" spans="1:20" ht="96.6" x14ac:dyDescent="0.3">
      <c r="A24" s="34" t="s">
        <v>53</v>
      </c>
      <c r="B24" s="37"/>
      <c r="C24" s="37">
        <v>68958</v>
      </c>
      <c r="D24" s="37"/>
      <c r="E24" s="37"/>
      <c r="F24" s="37"/>
      <c r="G24" s="37">
        <v>2001.2</v>
      </c>
      <c r="H24" s="37"/>
      <c r="I24" s="37"/>
      <c r="J24" s="37">
        <v>767.93332999999996</v>
      </c>
      <c r="K24" s="37">
        <v>292.42759999999998</v>
      </c>
      <c r="L24" s="37">
        <v>1490.6189999999999</v>
      </c>
      <c r="M24" s="37"/>
      <c r="N24" s="37">
        <v>1500</v>
      </c>
      <c r="O24" s="37"/>
      <c r="P24" s="38">
        <v>75010.179929999998</v>
      </c>
      <c r="Q24" s="33"/>
      <c r="R24" s="33"/>
      <c r="S24" s="33"/>
      <c r="T24" s="33"/>
    </row>
    <row r="25" spans="1:20" ht="138" x14ac:dyDescent="0.3">
      <c r="A25" s="34" t="s">
        <v>54</v>
      </c>
      <c r="B25" s="37">
        <v>93679.361009999993</v>
      </c>
      <c r="C25" s="37">
        <v>30141.4</v>
      </c>
      <c r="D25" s="37">
        <v>5298.1779999999999</v>
      </c>
      <c r="E25" s="37">
        <v>4000</v>
      </c>
      <c r="F25" s="37">
        <v>1450</v>
      </c>
      <c r="G25" s="37">
        <v>3000</v>
      </c>
      <c r="H25" s="37">
        <v>2422.35</v>
      </c>
      <c r="I25" s="37">
        <v>430</v>
      </c>
      <c r="J25" s="37">
        <v>11145.2</v>
      </c>
      <c r="K25" s="37">
        <v>2510.8000000000002</v>
      </c>
      <c r="L25" s="37">
        <v>3500</v>
      </c>
      <c r="M25" s="37">
        <v>2460</v>
      </c>
      <c r="N25" s="37">
        <v>3208.18</v>
      </c>
      <c r="O25" s="37">
        <v>2842.9869800000001</v>
      </c>
      <c r="P25" s="38">
        <v>166088.45598999999</v>
      </c>
      <c r="Q25" s="33"/>
      <c r="R25" s="33"/>
      <c r="S25" s="33"/>
      <c r="T25" s="33"/>
    </row>
    <row r="26" spans="1:20" ht="82.8" x14ac:dyDescent="0.3">
      <c r="A26" s="34" t="s">
        <v>55</v>
      </c>
      <c r="B26" s="37">
        <v>35124.582479999997</v>
      </c>
      <c r="C26" s="37">
        <v>6118.45</v>
      </c>
      <c r="D26" s="37">
        <v>2690</v>
      </c>
      <c r="E26" s="37">
        <v>1958.65</v>
      </c>
      <c r="F26" s="37">
        <v>200</v>
      </c>
      <c r="G26" s="37">
        <v>2551.2800000000002</v>
      </c>
      <c r="H26" s="37">
        <v>338.46199999999999</v>
      </c>
      <c r="I26" s="37">
        <v>134</v>
      </c>
      <c r="J26" s="37">
        <v>900</v>
      </c>
      <c r="K26" s="37">
        <v>803.47559999999999</v>
      </c>
      <c r="L26" s="37">
        <v>2040.413</v>
      </c>
      <c r="M26" s="37">
        <v>-219.40199999999999</v>
      </c>
      <c r="N26" s="37">
        <v>1276.85556</v>
      </c>
      <c r="O26" s="37">
        <v>1106.47163</v>
      </c>
      <c r="P26" s="38">
        <v>55023.238270000002</v>
      </c>
      <c r="Q26" s="33"/>
      <c r="R26" s="33"/>
      <c r="S26" s="33"/>
      <c r="T26" s="33"/>
    </row>
    <row r="27" spans="1:20" ht="110.4" x14ac:dyDescent="0.3">
      <c r="A27" s="34" t="s">
        <v>56</v>
      </c>
      <c r="B27" s="37">
        <v>2460.4794200000001</v>
      </c>
      <c r="C27" s="37">
        <v>431.839</v>
      </c>
      <c r="D27" s="37">
        <v>103.76600000000001</v>
      </c>
      <c r="E27" s="37">
        <v>150</v>
      </c>
      <c r="F27" s="37">
        <v>51.75</v>
      </c>
      <c r="G27" s="37"/>
      <c r="H27" s="37">
        <v>38</v>
      </c>
      <c r="I27" s="37">
        <v>26</v>
      </c>
      <c r="J27" s="37">
        <v>350</v>
      </c>
      <c r="K27" s="37">
        <v>65.855999999999995</v>
      </c>
      <c r="L27" s="37">
        <v>100</v>
      </c>
      <c r="M27" s="37">
        <v>114.5</v>
      </c>
      <c r="N27" s="37">
        <v>182</v>
      </c>
      <c r="O27" s="37">
        <v>115.25</v>
      </c>
      <c r="P27" s="38">
        <v>4189.4404199999999</v>
      </c>
      <c r="Q27" s="33"/>
      <c r="R27" s="33"/>
      <c r="S27" s="33"/>
      <c r="T27" s="33"/>
    </row>
    <row r="28" spans="1:20" ht="82.8" x14ac:dyDescent="0.3">
      <c r="A28" s="34" t="s">
        <v>57</v>
      </c>
      <c r="B28" s="37"/>
      <c r="C28" s="37"/>
      <c r="D28" s="37"/>
      <c r="E28" s="37"/>
      <c r="F28" s="37"/>
      <c r="G28" s="37"/>
      <c r="H28" s="37">
        <v>-46.392960000000002</v>
      </c>
      <c r="I28" s="37"/>
      <c r="J28" s="37"/>
      <c r="K28" s="37"/>
      <c r="L28" s="37"/>
      <c r="M28" s="37"/>
      <c r="N28" s="37"/>
      <c r="O28" s="37"/>
      <c r="P28" s="38">
        <v>-46.392960000000002</v>
      </c>
      <c r="Q28" s="33"/>
      <c r="R28" s="33"/>
      <c r="S28" s="33"/>
      <c r="T28" s="33"/>
    </row>
    <row r="29" spans="1:20" ht="55.2" x14ac:dyDescent="0.3">
      <c r="A29" s="34" t="s">
        <v>58</v>
      </c>
      <c r="B29" s="37"/>
      <c r="C29" s="37"/>
      <c r="D29" s="37">
        <v>1187.1579999999999</v>
      </c>
      <c r="E29" s="37"/>
      <c r="F29" s="37">
        <v>94.717380000000006</v>
      </c>
      <c r="G29" s="37">
        <v>873.84166000000005</v>
      </c>
      <c r="H29" s="37"/>
      <c r="I29" s="37"/>
      <c r="J29" s="37">
        <v>628.72500000000002</v>
      </c>
      <c r="K29" s="37">
        <v>182.38746</v>
      </c>
      <c r="L29" s="37"/>
      <c r="M29" s="37"/>
      <c r="N29" s="37"/>
      <c r="O29" s="37"/>
      <c r="P29" s="38">
        <v>2966.8294999999998</v>
      </c>
      <c r="Q29" s="33"/>
      <c r="R29" s="33"/>
      <c r="S29" s="33"/>
      <c r="T29" s="33"/>
    </row>
    <row r="30" spans="1:20" ht="110.4" x14ac:dyDescent="0.3">
      <c r="A30" s="34" t="s">
        <v>59</v>
      </c>
      <c r="B30" s="37"/>
      <c r="C30" s="37">
        <v>768.8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>
        <v>768.8</v>
      </c>
      <c r="Q30" s="33"/>
      <c r="R30" s="33"/>
      <c r="S30" s="33"/>
      <c r="T30" s="33"/>
    </row>
    <row r="31" spans="1:20" ht="55.2" x14ac:dyDescent="0.3">
      <c r="A31" s="34" t="s">
        <v>60</v>
      </c>
      <c r="B31" s="37"/>
      <c r="C31" s="37"/>
      <c r="D31" s="37">
        <v>1565.6736800000001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>
        <v>1565.6736800000001</v>
      </c>
      <c r="Q31" s="33"/>
      <c r="R31" s="33"/>
      <c r="S31" s="33"/>
      <c r="T31" s="33"/>
    </row>
    <row r="32" spans="1:20" ht="69" x14ac:dyDescent="0.3">
      <c r="A32" s="34" t="s">
        <v>61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>
        <v>268.8</v>
      </c>
      <c r="P32" s="38">
        <v>268.8</v>
      </c>
      <c r="Q32" s="33"/>
      <c r="R32" s="33"/>
      <c r="S32" s="33"/>
      <c r="T32" s="33"/>
    </row>
    <row r="33" spans="1:20" ht="69" x14ac:dyDescent="0.3">
      <c r="A33" s="34" t="s">
        <v>62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>
        <v>20</v>
      </c>
      <c r="P33" s="38">
        <v>20</v>
      </c>
      <c r="Q33" s="33"/>
      <c r="R33" s="33"/>
      <c r="S33" s="33"/>
      <c r="T33" s="33"/>
    </row>
    <row r="34" spans="1:20" ht="82.8" x14ac:dyDescent="0.3">
      <c r="A34" s="34" t="s">
        <v>63</v>
      </c>
      <c r="B34" s="37"/>
      <c r="C34" s="37"/>
      <c r="D34" s="37"/>
      <c r="E34" s="37"/>
      <c r="F34" s="37"/>
      <c r="G34" s="37"/>
      <c r="H34" s="37"/>
      <c r="I34" s="37"/>
      <c r="J34" s="37"/>
      <c r="K34" s="37">
        <v>346.72500000000002</v>
      </c>
      <c r="L34" s="37"/>
      <c r="M34" s="37"/>
      <c r="N34" s="37"/>
      <c r="O34" s="37"/>
      <c r="P34" s="38">
        <v>346.72500000000002</v>
      </c>
      <c r="Q34" s="33"/>
      <c r="R34" s="33"/>
      <c r="S34" s="33"/>
      <c r="T34" s="33"/>
    </row>
    <row r="35" spans="1:20" ht="41.4" x14ac:dyDescent="0.3">
      <c r="A35" s="34" t="s">
        <v>64</v>
      </c>
      <c r="B35" s="37"/>
      <c r="C35" s="37"/>
      <c r="D35" s="37"/>
      <c r="E35" s="37"/>
      <c r="F35" s="37"/>
      <c r="G35" s="37">
        <v>240</v>
      </c>
      <c r="H35" s="37"/>
      <c r="I35" s="37"/>
      <c r="J35" s="37"/>
      <c r="K35" s="37">
        <v>80</v>
      </c>
      <c r="L35" s="37"/>
      <c r="M35" s="37"/>
      <c r="N35" s="37"/>
      <c r="O35" s="37"/>
      <c r="P35" s="38">
        <v>320</v>
      </c>
      <c r="Q35" s="33"/>
      <c r="R35" s="33"/>
      <c r="S35" s="33"/>
      <c r="T35" s="33"/>
    </row>
    <row r="36" spans="1:20" ht="55.2" x14ac:dyDescent="0.3">
      <c r="A36" s="34" t="s">
        <v>65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>
        <v>5862.5340500000002</v>
      </c>
      <c r="M36" s="37"/>
      <c r="N36" s="37">
        <v>3935.5279999999998</v>
      </c>
      <c r="O36" s="37"/>
      <c r="P36" s="38">
        <v>9798.0620500000005</v>
      </c>
      <c r="Q36" s="33"/>
      <c r="R36" s="33"/>
      <c r="S36" s="33"/>
      <c r="T36" s="33"/>
    </row>
    <row r="37" spans="1:20" ht="82.8" x14ac:dyDescent="0.3">
      <c r="A37" s="34" t="s">
        <v>66</v>
      </c>
      <c r="B37" s="37">
        <v>315.49423000000002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>
        <v>315.49423000000002</v>
      </c>
      <c r="Q37" s="33"/>
      <c r="R37" s="33"/>
      <c r="S37" s="33"/>
      <c r="T37" s="33"/>
    </row>
    <row r="38" spans="1:20" ht="82.8" x14ac:dyDescent="0.3">
      <c r="A38" s="34" t="s">
        <v>67</v>
      </c>
      <c r="B38" s="37">
        <v>962.52943000000005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>
        <v>962.52943000000005</v>
      </c>
      <c r="Q38" s="33"/>
      <c r="R38" s="33"/>
      <c r="S38" s="33"/>
      <c r="T38" s="33"/>
    </row>
    <row r="39" spans="1:20" ht="82.8" x14ac:dyDescent="0.3">
      <c r="A39" s="34" t="s">
        <v>68</v>
      </c>
      <c r="B39" s="37"/>
      <c r="C39" s="37"/>
      <c r="D39" s="37">
        <v>906.79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>
        <v>906.79</v>
      </c>
      <c r="Q39" s="33"/>
      <c r="R39" s="33"/>
      <c r="S39" s="33"/>
      <c r="T39" s="33"/>
    </row>
    <row r="40" spans="1:20" ht="96.6" x14ac:dyDescent="0.3">
      <c r="A40" s="34" t="s">
        <v>69</v>
      </c>
      <c r="B40" s="37"/>
      <c r="C40" s="37"/>
      <c r="D40" s="37">
        <v>2801.28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8">
        <v>2801.28</v>
      </c>
      <c r="Q40" s="33"/>
      <c r="R40" s="33"/>
      <c r="S40" s="33"/>
      <c r="T40" s="33"/>
    </row>
    <row r="41" spans="1:20" ht="69" x14ac:dyDescent="0.3">
      <c r="A41" s="34" t="s">
        <v>70</v>
      </c>
      <c r="B41" s="37"/>
      <c r="C41" s="37"/>
      <c r="D41" s="37">
        <v>3054.88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8">
        <v>3054.88</v>
      </c>
      <c r="Q41" s="33"/>
      <c r="R41" s="33"/>
      <c r="S41" s="33"/>
      <c r="T41" s="33"/>
    </row>
    <row r="42" spans="1:20" ht="96.6" x14ac:dyDescent="0.3">
      <c r="A42" s="34" t="s">
        <v>71</v>
      </c>
      <c r="B42" s="37"/>
      <c r="C42" s="37"/>
      <c r="D42" s="37"/>
      <c r="E42" s="37">
        <v>4907.0064000000002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>
        <v>4907.0064000000002</v>
      </c>
      <c r="Q42" s="33"/>
      <c r="R42" s="33"/>
      <c r="S42" s="33"/>
      <c r="T42" s="33"/>
    </row>
    <row r="43" spans="1:20" ht="55.2" x14ac:dyDescent="0.3">
      <c r="A43" s="34" t="s">
        <v>72</v>
      </c>
      <c r="B43" s="37"/>
      <c r="C43" s="37"/>
      <c r="D43" s="37"/>
      <c r="E43" s="37"/>
      <c r="F43" s="37"/>
      <c r="G43" s="37"/>
      <c r="H43" s="37"/>
      <c r="I43" s="37"/>
      <c r="J43" s="37">
        <v>40273</v>
      </c>
      <c r="K43" s="37"/>
      <c r="L43" s="37"/>
      <c r="M43" s="37"/>
      <c r="N43" s="37"/>
      <c r="O43" s="37"/>
      <c r="P43" s="38">
        <v>40273</v>
      </c>
      <c r="Q43" s="33"/>
      <c r="R43" s="33"/>
      <c r="S43" s="33"/>
      <c r="T43" s="33"/>
    </row>
    <row r="44" spans="1:20" ht="55.2" x14ac:dyDescent="0.3">
      <c r="A44" s="34" t="s">
        <v>73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>
        <v>1862.9</v>
      </c>
      <c r="M44" s="37"/>
      <c r="N44" s="37"/>
      <c r="O44" s="37"/>
      <c r="P44" s="38">
        <v>1862.9</v>
      </c>
      <c r="Q44" s="33"/>
      <c r="R44" s="33"/>
      <c r="S44" s="33"/>
      <c r="T44" s="33"/>
    </row>
    <row r="45" spans="1:20" ht="55.2" x14ac:dyDescent="0.3">
      <c r="A45" s="34" t="s">
        <v>74</v>
      </c>
      <c r="B45" s="37">
        <v>6139.7565000000004</v>
      </c>
      <c r="C45" s="37"/>
      <c r="D45" s="37"/>
      <c r="E45" s="37"/>
      <c r="F45" s="37"/>
      <c r="G45" s="37"/>
      <c r="H45" s="37">
        <v>546.73749999999995</v>
      </c>
      <c r="I45" s="37"/>
      <c r="J45" s="37"/>
      <c r="K45" s="37"/>
      <c r="L45" s="37"/>
      <c r="M45" s="37"/>
      <c r="N45" s="37"/>
      <c r="O45" s="37"/>
      <c r="P45" s="38">
        <v>6686.4939999999997</v>
      </c>
      <c r="Q45" s="33"/>
      <c r="R45" s="33"/>
      <c r="S45" s="33"/>
      <c r="T45" s="33"/>
    </row>
    <row r="46" spans="1:20" ht="69" x14ac:dyDescent="0.3">
      <c r="A46" s="34" t="s">
        <v>75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>
        <v>380.55</v>
      </c>
      <c r="M46" s="37"/>
      <c r="N46" s="37"/>
      <c r="O46" s="37"/>
      <c r="P46" s="38">
        <v>380.55</v>
      </c>
      <c r="Q46" s="33"/>
      <c r="R46" s="33"/>
      <c r="S46" s="33"/>
      <c r="T46" s="33"/>
    </row>
    <row r="47" spans="1:20" ht="82.8" x14ac:dyDescent="0.3">
      <c r="A47" s="34" t="s">
        <v>76</v>
      </c>
      <c r="B47" s="37">
        <v>21158.558359999999</v>
      </c>
      <c r="C47" s="37"/>
      <c r="D47" s="37">
        <v>1753.19406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8">
        <v>22911.752420000001</v>
      </c>
      <c r="Q47" s="33"/>
      <c r="R47" s="33"/>
      <c r="S47" s="33"/>
      <c r="T47" s="33"/>
    </row>
    <row r="48" spans="1:20" ht="41.4" x14ac:dyDescent="0.3">
      <c r="A48" s="34" t="s">
        <v>77</v>
      </c>
      <c r="B48" s="37"/>
      <c r="C48" s="37"/>
      <c r="D48" s="37"/>
      <c r="E48" s="37"/>
      <c r="F48" s="37">
        <v>-39.63288</v>
      </c>
      <c r="G48" s="37"/>
      <c r="H48" s="37"/>
      <c r="I48" s="37"/>
      <c r="J48" s="37"/>
      <c r="K48" s="37"/>
      <c r="L48" s="37"/>
      <c r="M48" s="37">
        <v>-65.042500000000004</v>
      </c>
      <c r="N48" s="37">
        <v>-10.878690000000001</v>
      </c>
      <c r="O48" s="37"/>
      <c r="P48" s="38">
        <v>-115.55407</v>
      </c>
      <c r="Q48" s="33"/>
      <c r="R48" s="33"/>
      <c r="S48" s="33"/>
      <c r="T48" s="33"/>
    </row>
    <row r="49" spans="1:20" ht="55.2" x14ac:dyDescent="0.3">
      <c r="A49" s="34" t="s">
        <v>78</v>
      </c>
      <c r="B49" s="37"/>
      <c r="C49" s="37"/>
      <c r="D49" s="37"/>
      <c r="E49" s="37"/>
      <c r="F49" s="37"/>
      <c r="G49" s="37"/>
      <c r="H49" s="37"/>
      <c r="I49" s="37">
        <v>99</v>
      </c>
      <c r="J49" s="37"/>
      <c r="K49" s="37"/>
      <c r="L49" s="37"/>
      <c r="M49" s="37"/>
      <c r="N49" s="37"/>
      <c r="O49" s="37"/>
      <c r="P49" s="38">
        <v>99</v>
      </c>
      <c r="Q49" s="33"/>
      <c r="R49" s="33"/>
      <c r="S49" s="33"/>
      <c r="T49" s="33"/>
    </row>
    <row r="50" spans="1:20" ht="27.6" x14ac:dyDescent="0.3">
      <c r="A50" s="34" t="s">
        <v>79</v>
      </c>
      <c r="B50" s="37"/>
      <c r="C50" s="37"/>
      <c r="D50" s="37"/>
      <c r="E50" s="37">
        <v>100</v>
      </c>
      <c r="F50" s="37"/>
      <c r="G50" s="37"/>
      <c r="H50" s="37"/>
      <c r="I50" s="37"/>
      <c r="J50" s="37"/>
      <c r="K50" s="37"/>
      <c r="L50" s="37">
        <v>100</v>
      </c>
      <c r="M50" s="37"/>
      <c r="N50" s="37"/>
      <c r="O50" s="37"/>
      <c r="P50" s="38">
        <v>200</v>
      </c>
      <c r="Q50" s="33"/>
      <c r="R50" s="33"/>
      <c r="S50" s="33"/>
      <c r="T50" s="33"/>
    </row>
    <row r="51" spans="1:20" ht="55.2" x14ac:dyDescent="0.3">
      <c r="A51" s="34" t="s">
        <v>80</v>
      </c>
      <c r="B51" s="37"/>
      <c r="C51" s="37"/>
      <c r="D51" s="37"/>
      <c r="E51" s="37"/>
      <c r="F51" s="37"/>
      <c r="G51" s="37">
        <v>100</v>
      </c>
      <c r="H51" s="37"/>
      <c r="I51" s="37"/>
      <c r="J51" s="37"/>
      <c r="K51" s="37"/>
      <c r="L51" s="37"/>
      <c r="M51" s="37"/>
      <c r="N51" s="37"/>
      <c r="O51" s="37"/>
      <c r="P51" s="38">
        <v>100</v>
      </c>
      <c r="Q51" s="33"/>
      <c r="R51" s="33"/>
      <c r="S51" s="33"/>
      <c r="T51" s="33"/>
    </row>
    <row r="52" spans="1:20" ht="41.4" x14ac:dyDescent="0.3">
      <c r="A52" s="34" t="s">
        <v>81</v>
      </c>
      <c r="B52" s="37"/>
      <c r="C52" s="37">
        <v>46.392960000000002</v>
      </c>
      <c r="D52" s="37"/>
      <c r="E52" s="37"/>
      <c r="F52" s="37"/>
      <c r="G52" s="37">
        <v>23.196480000000001</v>
      </c>
      <c r="H52" s="37">
        <v>46.392960000000002</v>
      </c>
      <c r="I52" s="37"/>
      <c r="J52" s="37">
        <v>115.9824</v>
      </c>
      <c r="K52" s="37"/>
      <c r="L52" s="37">
        <v>23.196480000000001</v>
      </c>
      <c r="M52" s="37">
        <v>-229.4</v>
      </c>
      <c r="N52" s="37"/>
      <c r="O52" s="37"/>
      <c r="P52" s="38">
        <v>25.761279999999999</v>
      </c>
      <c r="Q52" s="33"/>
      <c r="R52" s="33"/>
      <c r="S52" s="33"/>
      <c r="T52" s="33"/>
    </row>
    <row r="53" spans="1:20" ht="55.2" x14ac:dyDescent="0.3">
      <c r="A53" s="34" t="s">
        <v>82</v>
      </c>
      <c r="B53" s="37">
        <v>24025.836889999999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>
        <v>24025.836889999999</v>
      </c>
      <c r="Q53" s="33"/>
      <c r="R53" s="33"/>
      <c r="S53" s="33"/>
      <c r="T53" s="33"/>
    </row>
    <row r="54" spans="1:20" x14ac:dyDescent="0.3">
      <c r="A54" s="31" t="s">
        <v>83</v>
      </c>
      <c r="B54" s="38">
        <v>570469.57102999999</v>
      </c>
      <c r="C54" s="38">
        <v>264915.02361999999</v>
      </c>
      <c r="D54" s="38">
        <v>79941.496740000002</v>
      </c>
      <c r="E54" s="38">
        <v>48133.964399999997</v>
      </c>
      <c r="F54" s="38">
        <v>18803.757180000001</v>
      </c>
      <c r="G54" s="38">
        <v>71694.44773</v>
      </c>
      <c r="H54" s="38">
        <v>31194.99077</v>
      </c>
      <c r="I54" s="38">
        <v>13831.67288</v>
      </c>
      <c r="J54" s="38">
        <v>133629.71903000001</v>
      </c>
      <c r="K54" s="38">
        <v>36593.733319999999</v>
      </c>
      <c r="L54" s="38">
        <v>66096.247709999996</v>
      </c>
      <c r="M54" s="38">
        <v>38659.149519999999</v>
      </c>
      <c r="N54" s="38">
        <v>46457.832340000001</v>
      </c>
      <c r="O54" s="38">
        <v>50123.386079999997</v>
      </c>
      <c r="P54" s="38">
        <v>1470544.99235</v>
      </c>
      <c r="Q54" s="32"/>
      <c r="R54" s="32"/>
      <c r="S54" s="32"/>
      <c r="T54" s="32"/>
    </row>
  </sheetData>
  <pageMargins left="0.23622047244094491" right="0.23622047244094491" top="0.33" bottom="0.35" header="0.31496062992125984" footer="0.22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Бюджетополучатели</vt:lpstr>
      <vt:lpstr>Муниципальные районы</vt:lpstr>
      <vt:lpstr>EndData</vt:lpstr>
      <vt:lpstr>EndData1</vt:lpstr>
      <vt:lpstr>EndData2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2015-10-26T02:37:04Z</dcterms:modified>
</cp:coreProperties>
</file>