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Бюджетополучатели!$E$8</definedName>
    <definedName name="_xlnm.Print_Titles" localSheetId="0">Бюджетополучатели!$33:$34</definedName>
    <definedName name="_xlnm.Print_Titles" localSheetId="1">'Муниципальные районы'!$1:$3</definedName>
    <definedName name="_xlnm.Print_Area" localSheetId="0">Бюджетополучатели!$A$1:$D$77</definedName>
    <definedName name="_xlnm.Print_Area" localSheetId="1">'Муниципальные районы'!$A$1:$P$48</definedName>
  </definedNames>
  <calcPr calcId="145621"/>
</workbook>
</file>

<file path=xl/calcChain.xml><?xml version="1.0" encoding="utf-8"?>
<calcChain xmlns="http://schemas.openxmlformats.org/spreadsheetml/2006/main">
  <c r="D10" i="1" l="1"/>
  <c r="D6" i="1" s="1"/>
  <c r="D11" i="1"/>
  <c r="D14" i="1"/>
  <c r="H1" i="1" l="1"/>
  <c r="F1" i="1" l="1"/>
  <c r="E6" i="1" s="1"/>
  <c r="A2" i="1" s="1"/>
  <c r="E3" i="1" l="1"/>
  <c r="G3" i="1" s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<sst xmlns="http://schemas.openxmlformats.org/spreadsheetml/2006/main" count="136" uniqueCount="135">
  <si>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</si>
  <si>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</si>
  <si>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</si>
  <si>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</si>
  <si>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</si>
  <si>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</si>
  <si>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</si>
  <si>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</si>
  <si>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</si>
  <si>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</si>
  <si>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</si>
  <si>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</si>
  <si>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</si>
  <si>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</si>
  <si>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</si>
  <si>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</si>
  <si>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</si>
  <si>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</si>
  <si>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</si>
  <si>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</si>
  <si>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</si>
  <si>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</si>
  <si>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</si>
  <si>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</si>
  <si>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</si>
  <si>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</si>
  <si>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</si>
  <si>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</si>
  <si>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</si>
  <si>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</si>
  <si>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</si>
  <si>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</si>
  <si>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</si>
  <si>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</si>
  <si>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</si>
  <si>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</si>
  <si>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</si>
  <si>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за счет средств резервного фонда Правительства Камчатского края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</si>
  <si>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</si>
  <si>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</si>
  <si>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</si>
  <si>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</si>
  <si>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</si>
  <si>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</si>
  <si>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</si>
  <si>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</si>
  <si>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</si>
  <si>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</si>
  <si>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</si>
  <si>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</si>
  <si>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</si>
  <si>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</si>
  <si>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</si>
  <si>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</si>
  <si>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</si>
  <si>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</si>
  <si>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</si>
  <si>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государственной регистрации актов гражданского состояния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</si>
  <si>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</si>
  <si>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</si>
  <si>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</si>
  <si>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приобретение (обустройство) вольеров для безнадзорных животных</t>
  </si>
  <si>
    <t>Иные межбюджетные трансферты на капитальный ремонт, установку двух дополнительных котлов на жидком топливе KS-400 в котельной № 6, прокладку дополнительного участка теплотрассы в канале от котельной № 6  ООО "Коммунэнерго УК МР" в Усть-Камчатском сельском поселении Камчатского края</t>
  </si>
  <si>
    <t>Иные межбюджетные трансферты на подготовку к отопительному зимнему периоду  многоквартирных домов в Камчатском крае</t>
  </si>
  <si>
    <t>Иные межбюджетные трансферты на обустройство сквера по ул. Совхозная в пос. Нагорный</t>
  </si>
  <si>
    <t>Иные межбюджетные трансферты на выполнение работ по благоустройству территорий, на которых располагаются объекты социальной инфраструктуры</t>
  </si>
  <si>
    <t>Иные межбюджетные трансферты на погашение задолженности по выполненным проектным работам по объекту "Плавательный бассейн в п. Усть-Камчатск"</t>
  </si>
  <si>
    <t>Расходы, связанные с особым режимом безопасного функционирования закрытых административно-территориальных образований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</si>
  <si>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</si>
  <si>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</si>
  <si>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Государственная поддержка (грант) комплексного развития краевых государственных учреждений культуры и муниципальных учреждений культуры в Камчатском крае</t>
  </si>
  <si>
    <t>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</si>
  <si>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</si>
  <si>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</si>
  <si>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</si>
  <si>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</si>
  <si>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</si>
  <si>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</si>
  <si>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</si>
  <si>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</si>
  <si>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</si>
  <si>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</si>
  <si>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</si>
  <si>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</si>
  <si>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</si>
  <si>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</si>
  <si>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</si>
  <si>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</si>
  <si>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</si>
  <si>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</si>
  <si>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</si>
  <si>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</si>
  <si>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</si>
  <si>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</si>
  <si>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</si>
  <si>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</si>
  <si>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</si>
  <si>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</si>
  <si>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</si>
  <si>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</si>
  <si>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</si>
  <si>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</si>
  <si>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</si>
  <si>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</si>
  <si>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</si>
  <si>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</si>
  <si>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</si>
  <si>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</si>
  <si>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</si>
  <si>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</si>
  <si>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</si>
  <si>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</si>
  <si>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</si>
  <si>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</si>
  <si>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</si>
  <si>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30.10.2015</t>
  </si>
  <si>
    <t>01.10.2015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</si>
  <si>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</si>
  <si>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Субсидии бюджетам субъектов Российской Федерации и муниципальных образований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</si>
  <si>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</si>
  <si>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Субсидии бюджетам субъектов Российской Федерации и муниципальных образований на мероприятия государственной программы Российской Федерации "Доступная среда" на 2011 - 2015 годы в рамках подпрограммы "Обеспечение доступности приоритетных объектов и услуг в приоритетных сферах жизнедеятельности инвалидов и других маломобильных групп населения" государственной программы Российской Федерации "Доступная среда" на 2011 - 2015 годы</t>
  </si>
  <si>
    <t>Субсидии бюджетам субъектов Российской Федерации на модернизацию региональных систем дошкольного образования</t>
  </si>
  <si>
    <t>Иные межбюджетные трансферты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</si>
  <si>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средствами, изделиями медицинского назначения, а также специализированными продуктами лечебного питания для детей-инвалидов</t>
  </si>
  <si>
    <t>Иные межбюджетные трансферты в целях улучшения лекарственного обеспечения граждан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</si>
  <si>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Субвенции бюджетам субъектов Российской Федерации и муниципальных образований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</si>
  <si>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</si>
  <si>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Разработка и реализация комплекса мер по оказанию поддержки детям, оказавшимся в трудной жизненной ситуации (расходы за счет Фонда поддержки детей, находящихся в трудной жизненной ситуации)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</si>
  <si>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</si>
  <si>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Украину и находящихся  в пунктах временного размещения,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</si>
  <si>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Субсидии бюджетам субъектов Российской Федерации и муниципальных образований на финансовое обеспечение мероприятий по экономическому и социальному развитию Дальнего Востока и Забайкалья на период до 2013 года в рамках федеральной целевой программы "Экономическое и социальное развитие Дальнего Востока и Байкальского региона на период до 2018 года" государственной программы Российской Федерации "Социально-экономическое развитие Дальнего Востока и Байкальского региона" (объекты капитального строительства собственности муниципальных образований)</t>
  </si>
  <si>
    <t>Иные межбюджетные трансферты на реализацию мероприятий региональных программ в сфере дорожного хозяйства по решениям Правительства Российской Федерации в рамках подпрограммы "Дорожное хозяйство" государственной программы Российской Федерации "Развитие транспортной системы"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</si>
  <si>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"Укрепление единства российской нации и этнокультурное развитие народов России (2014 - 2020 годы)" в рамках государственной программы Российской Федерации "Региональная политика и федеративные отношения"</t>
  </si>
  <si>
    <t>Остатки средств на 01.11.2015 года</t>
  </si>
  <si>
    <t>Бюджетный кредит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</si>
</sst>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/>
    <xf numFmtId="3" fontId="3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34" zoomScaleNormal="100" zoomScaleSheetLayoutView="100" workbookViewId="0">
      <selection activeCell="D5" sqref="D5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5" t="s">
        <v>9</v>
      </c>
      <c r="B1" s="45"/>
      <c r="C1" s="45"/>
      <c r="D1" s="45"/>
      <c r="E1" s="27" t="s">
        <v>116</v>
      </c>
      <c r="F1" s="28" t="str">
        <f>TEXT(E1,"[$-FC19]ММ")</f>
        <v>10</v>
      </c>
      <c r="G1" s="28" t="str">
        <f>TEXT(E1,"[$-FC19]ДД.ММ.ГГГ \г")</f>
        <v>01.10.2015 г</v>
      </c>
      <c r="H1" s="28" t="str">
        <f>TEXT(E1,"[$-FC19]ГГГГ")</f>
        <v>2015</v>
      </c>
    </row>
    <row r="2" spans="1:8" ht="15.6" x14ac:dyDescent="0.3">
      <c r="A2" s="45" t="str">
        <f>CONCATENATE("доходов и расходов краевого бюджета за ",period," ",H1," года")</f>
        <v>доходов и расходов краевого бюджета за октябрь 2015 года</v>
      </c>
      <c r="B2" s="45"/>
      <c r="C2" s="45"/>
      <c r="D2" s="45"/>
      <c r="E2" s="27" t="s">
        <v>115</v>
      </c>
      <c r="F2" s="28" t="str">
        <f>TEXT(E2,"[$-FC19]ДД ММММ ГГГ \г")</f>
        <v>30 октября 2015 г</v>
      </c>
      <c r="G2" s="28" t="str">
        <f>TEXT(E2,"[$-FC19]ДД.ММ.ГГГ \г")</f>
        <v>30.10.2015 г</v>
      </c>
      <c r="H2" s="29"/>
    </row>
    <row r="3" spans="1:8" x14ac:dyDescent="0.3">
      <c r="A3" s="1"/>
      <c r="B3" s="2"/>
      <c r="C3" s="2"/>
      <c r="D3" s="3"/>
      <c r="E3" s="28">
        <f>EndData1+1</f>
        <v>42308</v>
      </c>
      <c r="F3" s="28" t="str">
        <f>TEXT(E3,"[$-FC19]ДД ММММ ГГГ \г")</f>
        <v>31 октября 2015 г</v>
      </c>
      <c r="G3" s="28" t="str">
        <f>TEXT(E3,"[$-FC19]ДД.ММ.ГГГ \г")</f>
        <v>31.10.2015 г</v>
      </c>
      <c r="H3" s="28"/>
    </row>
    <row r="4" spans="1:8" x14ac:dyDescent="0.3">
      <c r="A4" s="4"/>
      <c r="B4" s="5"/>
      <c r="C4" s="5"/>
      <c r="D4" s="6" t="s">
        <v>0</v>
      </c>
      <c r="E4" s="28"/>
      <c r="F4" s="28"/>
      <c r="G4" s="28"/>
      <c r="H4" s="28"/>
    </row>
    <row r="5" spans="1:8" x14ac:dyDescent="0.3">
      <c r="A5" s="46" t="str">
        <f>CONCATENATE("Остаток средств на ",G1,"ода")</f>
        <v>Остаток средств на 01.10.2015 года</v>
      </c>
      <c r="B5" s="47"/>
      <c r="C5" s="47"/>
      <c r="D5" s="38">
        <v>2480968</v>
      </c>
      <c r="E5" s="29"/>
      <c r="F5" s="28"/>
      <c r="G5" s="28"/>
      <c r="H5" s="28"/>
    </row>
    <row r="6" spans="1:8" x14ac:dyDescent="0.3">
      <c r="A6" s="43" t="s">
        <v>1</v>
      </c>
      <c r="B6" s="44"/>
      <c r="C6" s="44"/>
      <c r="D6" s="39">
        <f>D10-D8-D7</f>
        <v>1757671.5164200002</v>
      </c>
      <c r="E6" s="28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октябрь</v>
      </c>
      <c r="F6" s="28"/>
      <c r="G6" s="28"/>
      <c r="H6" s="28"/>
    </row>
    <row r="7" spans="1:8" x14ac:dyDescent="0.3">
      <c r="A7" s="43" t="s">
        <v>134</v>
      </c>
      <c r="B7" s="44"/>
      <c r="C7" s="44"/>
      <c r="D7" s="39">
        <v>1500000</v>
      </c>
      <c r="E7" s="28"/>
      <c r="F7" s="28"/>
      <c r="G7" s="28"/>
      <c r="H7" s="28"/>
    </row>
    <row r="8" spans="1:8" x14ac:dyDescent="0.3">
      <c r="A8" s="55" t="s">
        <v>10</v>
      </c>
      <c r="B8" s="44"/>
      <c r="C8" s="44"/>
      <c r="D8" s="40">
        <v>3124775</v>
      </c>
      <c r="E8" s="28"/>
      <c r="F8" s="28"/>
      <c r="G8" s="28"/>
      <c r="H8" s="28"/>
    </row>
    <row r="9" spans="1:8" x14ac:dyDescent="0.3">
      <c r="A9" s="55" t="s">
        <v>11</v>
      </c>
      <c r="B9" s="44"/>
      <c r="C9" s="44"/>
      <c r="D9" s="40">
        <v>527168</v>
      </c>
    </row>
    <row r="10" spans="1:8" x14ac:dyDescent="0.3">
      <c r="A10" s="56" t="s">
        <v>12</v>
      </c>
      <c r="B10" s="57"/>
      <c r="C10" s="57"/>
      <c r="D10" s="42">
        <f>D12-D5+D11</f>
        <v>6382446.5164200002</v>
      </c>
    </row>
    <row r="11" spans="1:8" x14ac:dyDescent="0.3">
      <c r="A11" s="56" t="s">
        <v>13</v>
      </c>
      <c r="B11" s="57"/>
      <c r="C11" s="57"/>
      <c r="D11" s="42">
        <f>B75+'Муниципальные районы'!P45</f>
        <v>4696114.5164200002</v>
      </c>
    </row>
    <row r="12" spans="1:8" x14ac:dyDescent="0.3">
      <c r="A12" s="48" t="s">
        <v>133</v>
      </c>
      <c r="B12" s="49"/>
      <c r="C12" s="49"/>
      <c r="D12" s="41">
        <v>4167300</v>
      </c>
    </row>
    <row r="13" spans="1:8" x14ac:dyDescent="0.3">
      <c r="A13" s="58" t="s">
        <v>14</v>
      </c>
      <c r="B13" s="59"/>
      <c r="C13" s="59"/>
      <c r="D13" s="41"/>
    </row>
    <row r="14" spans="1:8" x14ac:dyDescent="0.3">
      <c r="A14" s="58" t="s">
        <v>15</v>
      </c>
      <c r="B14" s="59"/>
      <c r="C14" s="59"/>
      <c r="D14" s="41">
        <f>SUM(D15:D30)</f>
        <v>1371125.4</v>
      </c>
    </row>
    <row r="15" spans="1:8" ht="49.2" customHeight="1" x14ac:dyDescent="0.3">
      <c r="A15" s="43" t="s">
        <v>117</v>
      </c>
      <c r="B15" s="44"/>
      <c r="C15" s="44"/>
      <c r="D15" s="39">
        <v>63.3</v>
      </c>
      <c r="E15" s="28"/>
      <c r="F15" s="28"/>
      <c r="G15" s="28"/>
      <c r="H15" s="28"/>
    </row>
    <row r="16" spans="1:8" ht="73.2" customHeight="1" x14ac:dyDescent="0.3">
      <c r="A16" s="43" t="s">
        <v>118</v>
      </c>
      <c r="B16" s="44"/>
      <c r="C16" s="44"/>
      <c r="D16" s="39">
        <v>2335.4</v>
      </c>
      <c r="E16" s="28"/>
      <c r="F16" s="28"/>
      <c r="G16" s="28"/>
      <c r="H16" s="28"/>
    </row>
    <row r="17" spans="1:8" ht="72" customHeight="1" x14ac:dyDescent="0.3">
      <c r="A17" s="43" t="s">
        <v>119</v>
      </c>
      <c r="B17" s="44"/>
      <c r="C17" s="44"/>
      <c r="D17" s="39">
        <v>517059.5</v>
      </c>
      <c r="E17" s="28"/>
      <c r="F17" s="28"/>
      <c r="G17" s="28"/>
      <c r="H17" s="28"/>
    </row>
    <row r="18" spans="1:8" ht="67.2" customHeight="1" x14ac:dyDescent="0.3">
      <c r="A18" s="43" t="s">
        <v>120</v>
      </c>
      <c r="B18" s="44"/>
      <c r="C18" s="44"/>
      <c r="D18" s="39">
        <v>189.7</v>
      </c>
      <c r="E18" s="28"/>
      <c r="F18" s="28"/>
      <c r="G18" s="28"/>
      <c r="H18" s="28"/>
    </row>
    <row r="19" spans="1:8" ht="19.2" customHeight="1" x14ac:dyDescent="0.3">
      <c r="A19" s="43" t="s">
        <v>121</v>
      </c>
      <c r="B19" s="44"/>
      <c r="C19" s="44"/>
      <c r="D19" s="39">
        <v>59918</v>
      </c>
      <c r="E19" s="28"/>
      <c r="F19" s="28"/>
      <c r="G19" s="28"/>
      <c r="H19" s="28"/>
    </row>
    <row r="20" spans="1:8" ht="85.8" customHeight="1" x14ac:dyDescent="0.3">
      <c r="A20" s="43" t="s">
        <v>122</v>
      </c>
      <c r="B20" s="44"/>
      <c r="C20" s="44"/>
      <c r="D20" s="39">
        <v>1797.3</v>
      </c>
      <c r="E20" s="28"/>
      <c r="F20" s="28"/>
      <c r="G20" s="28"/>
      <c r="H20" s="28"/>
    </row>
    <row r="21" spans="1:8" ht="46.8" customHeight="1" x14ac:dyDescent="0.3">
      <c r="A21" s="43" t="s">
        <v>123</v>
      </c>
      <c r="B21" s="44"/>
      <c r="C21" s="44"/>
      <c r="D21" s="39">
        <v>31633.8</v>
      </c>
      <c r="E21" s="28"/>
      <c r="F21" s="28"/>
      <c r="G21" s="28"/>
      <c r="H21" s="28"/>
    </row>
    <row r="22" spans="1:8" ht="42.6" customHeight="1" x14ac:dyDescent="0.3">
      <c r="A22" s="43" t="s">
        <v>124</v>
      </c>
      <c r="B22" s="44"/>
      <c r="C22" s="44"/>
      <c r="D22" s="39">
        <v>43224.6</v>
      </c>
      <c r="E22" s="28"/>
      <c r="F22" s="28"/>
      <c r="G22" s="28"/>
      <c r="H22" s="28"/>
    </row>
    <row r="23" spans="1:8" ht="85.2" customHeight="1" x14ac:dyDescent="0.3">
      <c r="A23" s="43" t="s">
        <v>125</v>
      </c>
      <c r="B23" s="44"/>
      <c r="C23" s="44"/>
      <c r="D23" s="39">
        <v>3666.4</v>
      </c>
      <c r="E23" s="28"/>
      <c r="F23" s="28"/>
      <c r="G23" s="28"/>
      <c r="H23" s="28"/>
    </row>
    <row r="24" spans="1:8" ht="30.6" customHeight="1" x14ac:dyDescent="0.3">
      <c r="A24" s="43" t="s">
        <v>126</v>
      </c>
      <c r="B24" s="44"/>
      <c r="C24" s="44"/>
      <c r="D24" s="39">
        <v>96.9</v>
      </c>
      <c r="E24" s="28"/>
      <c r="F24" s="28"/>
      <c r="G24" s="28"/>
      <c r="H24" s="28"/>
    </row>
    <row r="25" spans="1:8" ht="33" customHeight="1" x14ac:dyDescent="0.3">
      <c r="A25" s="43" t="s">
        <v>127</v>
      </c>
      <c r="B25" s="44"/>
      <c r="C25" s="44"/>
      <c r="D25" s="39">
        <v>5293.8</v>
      </c>
      <c r="E25" s="28"/>
      <c r="F25" s="28"/>
      <c r="G25" s="28"/>
      <c r="H25" s="28"/>
    </row>
    <row r="26" spans="1:8" ht="30.6" customHeight="1" x14ac:dyDescent="0.3">
      <c r="A26" s="43" t="s">
        <v>128</v>
      </c>
      <c r="B26" s="44"/>
      <c r="C26" s="44"/>
      <c r="D26" s="39">
        <v>369.7</v>
      </c>
      <c r="E26" s="28"/>
      <c r="F26" s="28"/>
      <c r="G26" s="28"/>
      <c r="H26" s="28"/>
    </row>
    <row r="27" spans="1:8" ht="58.2" customHeight="1" x14ac:dyDescent="0.3">
      <c r="A27" s="43" t="s">
        <v>129</v>
      </c>
      <c r="B27" s="44"/>
      <c r="C27" s="44"/>
      <c r="D27" s="39">
        <v>35922.199999999997</v>
      </c>
      <c r="E27" s="28"/>
      <c r="F27" s="28"/>
      <c r="G27" s="28"/>
      <c r="H27" s="28"/>
    </row>
    <row r="28" spans="1:8" ht="84" customHeight="1" x14ac:dyDescent="0.3">
      <c r="A28" s="43" t="s">
        <v>130</v>
      </c>
      <c r="B28" s="44"/>
      <c r="C28" s="44"/>
      <c r="D28" s="39">
        <v>646630.9</v>
      </c>
      <c r="E28" s="28"/>
      <c r="F28" s="28"/>
      <c r="G28" s="28"/>
      <c r="H28" s="28"/>
    </row>
    <row r="29" spans="1:8" ht="44.4" customHeight="1" x14ac:dyDescent="0.3">
      <c r="A29" s="43" t="s">
        <v>131</v>
      </c>
      <c r="B29" s="44"/>
      <c r="C29" s="44"/>
      <c r="D29" s="39">
        <v>22625.4</v>
      </c>
      <c r="E29" s="28"/>
      <c r="F29" s="28"/>
      <c r="G29" s="28"/>
      <c r="H29" s="28"/>
    </row>
    <row r="30" spans="1:8" ht="63" customHeight="1" x14ac:dyDescent="0.3">
      <c r="A30" s="43" t="s">
        <v>132</v>
      </c>
      <c r="B30" s="44"/>
      <c r="C30" s="44"/>
      <c r="D30" s="39">
        <v>298.5</v>
      </c>
      <c r="E30" s="28"/>
      <c r="F30" s="28"/>
      <c r="G30" s="28"/>
      <c r="H30" s="28"/>
    </row>
    <row r="31" spans="1:8" x14ac:dyDescent="0.3">
      <c r="A31" s="20"/>
      <c r="B31" s="21"/>
      <c r="C31" s="21"/>
      <c r="D31" s="19"/>
    </row>
    <row r="32" spans="1:8" x14ac:dyDescent="0.3">
      <c r="A32" s="22" t="s">
        <v>16</v>
      </c>
      <c r="B32" s="7"/>
      <c r="C32" s="7"/>
      <c r="D32" s="8"/>
    </row>
    <row r="33" spans="1:4" x14ac:dyDescent="0.3">
      <c r="A33" s="50" t="s">
        <v>17</v>
      </c>
      <c r="B33" s="52" t="s">
        <v>2</v>
      </c>
      <c r="C33" s="53" t="s">
        <v>3</v>
      </c>
      <c r="D33" s="54"/>
    </row>
    <row r="34" spans="1:4" ht="90" customHeight="1" x14ac:dyDescent="0.3">
      <c r="A34" s="51"/>
      <c r="B34" s="52"/>
      <c r="C34" s="23" t="s">
        <v>4</v>
      </c>
      <c r="D34" s="23" t="s">
        <v>5</v>
      </c>
    </row>
    <row r="35" spans="1:4" x14ac:dyDescent="0.3">
      <c r="A35" s="9" t="s">
        <v>75</v>
      </c>
      <c r="B35" s="24">
        <v>13555.653899999999</v>
      </c>
      <c r="C35" s="24">
        <v>9321.5768200000002</v>
      </c>
      <c r="D35" s="24">
        <v>1539.3073199999999</v>
      </c>
    </row>
    <row r="36" spans="1:4" x14ac:dyDescent="0.3">
      <c r="A36" s="9" t="s">
        <v>76</v>
      </c>
      <c r="B36" s="24">
        <v>6660.5149799999999</v>
      </c>
      <c r="C36" s="24">
        <v>5033.5057200000001</v>
      </c>
      <c r="D36" s="24">
        <v>1159.2348199999999</v>
      </c>
    </row>
    <row r="37" spans="1:4" x14ac:dyDescent="0.3">
      <c r="A37" s="9" t="s">
        <v>77</v>
      </c>
      <c r="B37" s="24">
        <v>5177.74107</v>
      </c>
      <c r="C37" s="24">
        <v>4652.8360000000002</v>
      </c>
      <c r="D37" s="24">
        <v>524.90507000000002</v>
      </c>
    </row>
    <row r="38" spans="1:4" x14ac:dyDescent="0.3">
      <c r="A38" s="9" t="s">
        <v>78</v>
      </c>
      <c r="B38" s="24">
        <v>53687.942159999999</v>
      </c>
      <c r="C38" s="24">
        <v>12166.013199999999</v>
      </c>
      <c r="D38" s="24">
        <v>3750.99163</v>
      </c>
    </row>
    <row r="39" spans="1:4" ht="27.6" x14ac:dyDescent="0.3">
      <c r="A39" s="9" t="s">
        <v>79</v>
      </c>
      <c r="B39" s="24">
        <v>74171.777709999995</v>
      </c>
      <c r="C39" s="24">
        <v>3486.1640000000002</v>
      </c>
      <c r="D39" s="24">
        <v>861.73299999999995</v>
      </c>
    </row>
    <row r="40" spans="1:4" x14ac:dyDescent="0.3">
      <c r="A40" s="9" t="s">
        <v>80</v>
      </c>
      <c r="B40" s="24">
        <v>11538.76802</v>
      </c>
      <c r="C40" s="24">
        <v>1906.5236</v>
      </c>
      <c r="D40" s="24">
        <v>302.41894000000002</v>
      </c>
    </row>
    <row r="41" spans="1:4" x14ac:dyDescent="0.3">
      <c r="A41" s="9" t="s">
        <v>81</v>
      </c>
      <c r="B41" s="24">
        <v>1418.83509</v>
      </c>
      <c r="C41" s="24">
        <v>1107.73622</v>
      </c>
      <c r="D41" s="24">
        <v>261.65965</v>
      </c>
    </row>
    <row r="42" spans="1:4" ht="27.6" x14ac:dyDescent="0.3">
      <c r="A42" s="9" t="s">
        <v>82</v>
      </c>
      <c r="B42" s="24">
        <v>224144.83999000001</v>
      </c>
      <c r="C42" s="24">
        <v>3572.3594199999998</v>
      </c>
      <c r="D42" s="24">
        <v>707.19745999999998</v>
      </c>
    </row>
    <row r="43" spans="1:4" x14ac:dyDescent="0.3">
      <c r="A43" s="9" t="s">
        <v>83</v>
      </c>
      <c r="B43" s="24">
        <v>14000.28967</v>
      </c>
      <c r="C43" s="24">
        <v>4628.7431900000001</v>
      </c>
      <c r="D43" s="24">
        <v>973.75723000000005</v>
      </c>
    </row>
    <row r="44" spans="1:4" x14ac:dyDescent="0.3">
      <c r="A44" s="9" t="s">
        <v>84</v>
      </c>
      <c r="B44" s="24">
        <v>201770.89061</v>
      </c>
      <c r="C44" s="24">
        <v>2725.0257499999998</v>
      </c>
      <c r="D44" s="24">
        <v>90.620909999999995</v>
      </c>
    </row>
    <row r="45" spans="1:4" x14ac:dyDescent="0.3">
      <c r="A45" s="9" t="s">
        <v>85</v>
      </c>
      <c r="B45" s="24">
        <v>303450.55917999998</v>
      </c>
      <c r="C45" s="24">
        <v>20995.289540000002</v>
      </c>
      <c r="D45" s="24">
        <v>5264.0345399999997</v>
      </c>
    </row>
    <row r="46" spans="1:4" x14ac:dyDescent="0.3">
      <c r="A46" s="9" t="s">
        <v>86</v>
      </c>
      <c r="B46" s="24">
        <v>581924.72716999997</v>
      </c>
      <c r="C46" s="24">
        <v>14693.49755</v>
      </c>
      <c r="D46" s="24">
        <v>4145.8952399999998</v>
      </c>
    </row>
    <row r="47" spans="1:4" x14ac:dyDescent="0.3">
      <c r="A47" s="9" t="s">
        <v>87</v>
      </c>
      <c r="B47" s="24">
        <v>589272.55801000004</v>
      </c>
      <c r="C47" s="24">
        <v>16915.20722</v>
      </c>
      <c r="D47" s="24">
        <v>4595.6980000000003</v>
      </c>
    </row>
    <row r="48" spans="1:4" x14ac:dyDescent="0.3">
      <c r="A48" s="9" t="s">
        <v>88</v>
      </c>
      <c r="B48" s="24">
        <v>53435.746800000001</v>
      </c>
      <c r="C48" s="24">
        <v>1436.7293199999999</v>
      </c>
      <c r="D48" s="24">
        <v>-139.93978000000001</v>
      </c>
    </row>
    <row r="49" spans="1:4" ht="27.6" x14ac:dyDescent="0.3">
      <c r="A49" s="9" t="s">
        <v>89</v>
      </c>
      <c r="B49" s="24">
        <v>71219.138040000005</v>
      </c>
      <c r="C49" s="24">
        <v>41531.480109999997</v>
      </c>
      <c r="D49" s="24">
        <v>11674.920190000001</v>
      </c>
    </row>
    <row r="50" spans="1:4" x14ac:dyDescent="0.3">
      <c r="A50" s="9" t="s">
        <v>90</v>
      </c>
      <c r="B50" s="24">
        <v>13584.903410000001</v>
      </c>
      <c r="C50" s="24">
        <v>897.67997000000003</v>
      </c>
      <c r="D50" s="24">
        <v>154.33106000000001</v>
      </c>
    </row>
    <row r="51" spans="1:4" x14ac:dyDescent="0.3">
      <c r="A51" s="9" t="s">
        <v>91</v>
      </c>
      <c r="B51" s="24">
        <v>35507.731359999998</v>
      </c>
      <c r="C51" s="24">
        <v>4599.4321099999997</v>
      </c>
      <c r="D51" s="24">
        <v>1261.4305199999999</v>
      </c>
    </row>
    <row r="52" spans="1:4" x14ac:dyDescent="0.3">
      <c r="A52" s="9" t="s">
        <v>92</v>
      </c>
      <c r="B52" s="24">
        <v>5169.2949699999999</v>
      </c>
      <c r="C52" s="24">
        <v>1940.8130100000001</v>
      </c>
      <c r="D52" s="24">
        <v>424.62214999999998</v>
      </c>
    </row>
    <row r="53" spans="1:4" x14ac:dyDescent="0.3">
      <c r="A53" s="9" t="s">
        <v>93</v>
      </c>
      <c r="B53" s="24">
        <v>2756.5196099999998</v>
      </c>
      <c r="C53" s="24">
        <v>1508.8325199999999</v>
      </c>
      <c r="D53" s="24">
        <v>394.19277</v>
      </c>
    </row>
    <row r="54" spans="1:4" ht="27.6" x14ac:dyDescent="0.3">
      <c r="A54" s="9" t="s">
        <v>94</v>
      </c>
      <c r="B54" s="24">
        <v>38402.381459999997</v>
      </c>
      <c r="C54" s="24">
        <v>14963.52319</v>
      </c>
      <c r="D54" s="24">
        <v>3582.8105399999999</v>
      </c>
    </row>
    <row r="55" spans="1:4" x14ac:dyDescent="0.3">
      <c r="A55" s="9" t="s">
        <v>95</v>
      </c>
      <c r="B55" s="24">
        <v>13553.96465</v>
      </c>
      <c r="C55" s="24">
        <v>982.4</v>
      </c>
      <c r="D55" s="24">
        <v>199.70455999999999</v>
      </c>
    </row>
    <row r="56" spans="1:4" x14ac:dyDescent="0.3">
      <c r="A56" s="9" t="s">
        <v>96</v>
      </c>
      <c r="B56" s="24">
        <v>294035.09466</v>
      </c>
      <c r="C56" s="24">
        <v>6600.3325500000001</v>
      </c>
      <c r="D56" s="24">
        <v>1138.41796</v>
      </c>
    </row>
    <row r="57" spans="1:4" x14ac:dyDescent="0.3">
      <c r="A57" s="9" t="s">
        <v>97</v>
      </c>
      <c r="B57" s="24">
        <v>23314.696220000002</v>
      </c>
      <c r="C57" s="24">
        <v>14132.01612</v>
      </c>
      <c r="D57" s="24">
        <v>4410.0261399999999</v>
      </c>
    </row>
    <row r="58" spans="1:4" x14ac:dyDescent="0.3">
      <c r="A58" s="9" t="s">
        <v>98</v>
      </c>
      <c r="B58" s="24">
        <v>2427.29234</v>
      </c>
      <c r="C58" s="24">
        <v>1790.6325200000001</v>
      </c>
      <c r="D58" s="24">
        <v>390.07168000000001</v>
      </c>
    </row>
    <row r="59" spans="1:4" x14ac:dyDescent="0.3">
      <c r="A59" s="9" t="s">
        <v>99</v>
      </c>
      <c r="B59" s="24">
        <v>1362.7046600000001</v>
      </c>
      <c r="C59" s="24">
        <v>1060.2560000000001</v>
      </c>
      <c r="D59" s="24">
        <v>116.6</v>
      </c>
    </row>
    <row r="60" spans="1:4" x14ac:dyDescent="0.3">
      <c r="A60" s="9" t="s">
        <v>100</v>
      </c>
      <c r="B60" s="24">
        <v>1964.2903200000001</v>
      </c>
      <c r="C60" s="24">
        <v>1316.6968400000001</v>
      </c>
      <c r="D60" s="24">
        <v>133.74975000000001</v>
      </c>
    </row>
    <row r="61" spans="1:4" x14ac:dyDescent="0.3">
      <c r="A61" s="9" t="s">
        <v>101</v>
      </c>
      <c r="B61" s="24">
        <v>2212.3356399999998</v>
      </c>
      <c r="C61" s="24">
        <v>1879.0200600000001</v>
      </c>
      <c r="D61" s="24">
        <v>150</v>
      </c>
    </row>
    <row r="62" spans="1:4" x14ac:dyDescent="0.3">
      <c r="A62" s="9" t="s">
        <v>102</v>
      </c>
      <c r="B62" s="24">
        <v>1995.29449</v>
      </c>
      <c r="C62" s="24">
        <v>1003.45757</v>
      </c>
      <c r="D62" s="24">
        <v>183.59848</v>
      </c>
    </row>
    <row r="63" spans="1:4" x14ac:dyDescent="0.3">
      <c r="A63" s="9" t="s">
        <v>103</v>
      </c>
      <c r="B63" s="24">
        <v>788.37293</v>
      </c>
      <c r="C63" s="24">
        <v>534.18448999999998</v>
      </c>
      <c r="D63" s="24">
        <v>100.16378</v>
      </c>
    </row>
    <row r="64" spans="1:4" x14ac:dyDescent="0.3">
      <c r="A64" s="9" t="s">
        <v>104</v>
      </c>
      <c r="B64" s="24">
        <v>3382.9935099999998</v>
      </c>
      <c r="C64" s="24">
        <v>2146.1424999999999</v>
      </c>
      <c r="D64" s="24">
        <v>456.1087</v>
      </c>
    </row>
    <row r="65" spans="1:4" ht="27.6" x14ac:dyDescent="0.3">
      <c r="A65" s="9" t="s">
        <v>105</v>
      </c>
      <c r="B65" s="24">
        <v>411443.04758000001</v>
      </c>
      <c r="C65" s="24">
        <v>15688.68766</v>
      </c>
      <c r="D65" s="24">
        <v>4164.4339</v>
      </c>
    </row>
    <row r="66" spans="1:4" ht="27.6" x14ac:dyDescent="0.3">
      <c r="A66" s="9" t="s">
        <v>106</v>
      </c>
      <c r="B66" s="24">
        <v>201.91505000000001</v>
      </c>
      <c r="C66" s="24">
        <v>172.17735999999999</v>
      </c>
      <c r="D66" s="24">
        <v>29.737690000000001</v>
      </c>
    </row>
    <row r="67" spans="1:4" x14ac:dyDescent="0.3">
      <c r="A67" s="9" t="s">
        <v>107</v>
      </c>
      <c r="B67" s="24">
        <v>2302.3782099999999</v>
      </c>
      <c r="C67" s="24">
        <v>1365.84338</v>
      </c>
      <c r="D67" s="24">
        <v>250.22368</v>
      </c>
    </row>
    <row r="68" spans="1:4" x14ac:dyDescent="0.3">
      <c r="A68" s="9" t="s">
        <v>108</v>
      </c>
      <c r="B68" s="24">
        <v>5073.6559500000003</v>
      </c>
      <c r="C68" s="24">
        <v>1765.00568</v>
      </c>
      <c r="D68" s="24">
        <v>231.68331000000001</v>
      </c>
    </row>
    <row r="69" spans="1:4" x14ac:dyDescent="0.3">
      <c r="A69" s="9" t="s">
        <v>109</v>
      </c>
      <c r="B69" s="24">
        <v>152275.26649000001</v>
      </c>
      <c r="C69" s="24">
        <v>4788.0833599999996</v>
      </c>
      <c r="D69" s="24">
        <v>804.46686</v>
      </c>
    </row>
    <row r="70" spans="1:4" x14ac:dyDescent="0.3">
      <c r="A70" s="9" t="s">
        <v>110</v>
      </c>
      <c r="B70" s="24">
        <v>37605.051899999999</v>
      </c>
      <c r="C70" s="24">
        <v>13196.29277</v>
      </c>
      <c r="D70" s="24">
        <v>3537.2569100000001</v>
      </c>
    </row>
    <row r="71" spans="1:4" x14ac:dyDescent="0.3">
      <c r="A71" s="9" t="s">
        <v>111</v>
      </c>
      <c r="B71" s="24">
        <v>4318.78755</v>
      </c>
      <c r="C71" s="24">
        <v>1335.1795999999999</v>
      </c>
      <c r="D71" s="24">
        <v>198.23187999999999</v>
      </c>
    </row>
    <row r="72" spans="1:4" x14ac:dyDescent="0.3">
      <c r="A72" s="9" t="s">
        <v>112</v>
      </c>
      <c r="B72" s="24">
        <v>7152.5116900000003</v>
      </c>
      <c r="C72" s="24">
        <v>1151.80207</v>
      </c>
      <c r="D72" s="24">
        <v>246.43206000000001</v>
      </c>
    </row>
    <row r="73" spans="1:4" x14ac:dyDescent="0.3">
      <c r="A73" s="9" t="s">
        <v>113</v>
      </c>
      <c r="B73" s="24">
        <v>1983.9636499999999</v>
      </c>
      <c r="C73" s="24">
        <v>1486.0643299999999</v>
      </c>
      <c r="D73" s="24">
        <v>227.49296000000001</v>
      </c>
    </row>
    <row r="74" spans="1:4" ht="27.6" x14ac:dyDescent="0.3">
      <c r="A74" s="9" t="s">
        <v>114</v>
      </c>
      <c r="B74" s="24">
        <v>1513.7252599999999</v>
      </c>
      <c r="C74" s="24"/>
      <c r="D74" s="24"/>
    </row>
    <row r="75" spans="1:4" x14ac:dyDescent="0.3">
      <c r="A75" s="25" t="s">
        <v>2</v>
      </c>
      <c r="B75" s="26">
        <v>3269758.1559600001</v>
      </c>
      <c r="C75" s="26">
        <v>240477.24332000001</v>
      </c>
      <c r="D75" s="26">
        <v>58498.221559999998</v>
      </c>
    </row>
  </sheetData>
  <mergeCells count="31">
    <mergeCell ref="A33:A34"/>
    <mergeCell ref="B33:B34"/>
    <mergeCell ref="C33:D33"/>
    <mergeCell ref="A6:C6"/>
    <mergeCell ref="A8:C8"/>
    <mergeCell ref="A9:C9"/>
    <mergeCell ref="A10:C10"/>
    <mergeCell ref="A11:C11"/>
    <mergeCell ref="A13:C13"/>
    <mergeCell ref="A14:C14"/>
    <mergeCell ref="A28:C28"/>
    <mergeCell ref="A29:C29"/>
    <mergeCell ref="A30:C30"/>
    <mergeCell ref="A1:D1"/>
    <mergeCell ref="A2:D2"/>
    <mergeCell ref="A5:C5"/>
    <mergeCell ref="A12:C12"/>
    <mergeCell ref="A7:C7"/>
    <mergeCell ref="A26:C26"/>
    <mergeCell ref="A27:C27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70866141732283472" right="0.17" top="0.41" bottom="0.69" header="0.17" footer="0.18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topLeftCell="B1" zoomScaleNormal="100" zoomScaleSheetLayoutView="100" workbookViewId="0">
      <selection activeCell="K8" sqref="K8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3.5546875" customWidth="1"/>
    <col min="5" max="5" width="13.109375" customWidth="1"/>
    <col min="6" max="6" width="13" customWidth="1"/>
    <col min="7" max="7" width="13.33203125" customWidth="1"/>
    <col min="8" max="8" width="13.6640625" customWidth="1"/>
    <col min="9" max="9" width="12.88671875" customWidth="1"/>
    <col min="10" max="10" width="12.6640625" customWidth="1"/>
    <col min="11" max="11" width="11" customWidth="1"/>
    <col min="12" max="12" width="13" customWidth="1"/>
    <col min="13" max="13" width="13.44140625" customWidth="1"/>
    <col min="14" max="15" width="13.109375" customWidth="1"/>
    <col min="16" max="16" width="9.5546875" customWidth="1"/>
  </cols>
  <sheetData>
    <row r="1" spans="1:20" s="14" customFormat="1" ht="15.6" x14ac:dyDescent="0.3">
      <c r="A1" s="17"/>
      <c r="C1" s="15" t="s">
        <v>8</v>
      </c>
    </row>
    <row r="2" spans="1:20" x14ac:dyDescent="0.3">
      <c r="A2" s="18" t="str">
        <f>TEXT(EndData2,"[$-FC19]ДД.ММ.ГГГ")</f>
        <v>00.01.1900</v>
      </c>
      <c r="C2" s="10"/>
      <c r="P2" s="12" t="s">
        <v>7</v>
      </c>
    </row>
    <row r="3" spans="1:20" s="13" customFormat="1" ht="52.8" x14ac:dyDescent="0.25">
      <c r="A3" s="16" t="s">
        <v>18</v>
      </c>
      <c r="B3" s="34" t="s">
        <v>19</v>
      </c>
      <c r="C3" s="35" t="s">
        <v>20</v>
      </c>
      <c r="D3" s="35" t="s">
        <v>21</v>
      </c>
      <c r="E3" s="35" t="s">
        <v>22</v>
      </c>
      <c r="F3" s="35" t="s">
        <v>23</v>
      </c>
      <c r="G3" s="35" t="s">
        <v>24</v>
      </c>
      <c r="H3" s="35" t="s">
        <v>25</v>
      </c>
      <c r="I3" s="35" t="s">
        <v>26</v>
      </c>
      <c r="J3" s="35" t="s">
        <v>27</v>
      </c>
      <c r="K3" s="35" t="s">
        <v>28</v>
      </c>
      <c r="L3" s="35" t="s">
        <v>29</v>
      </c>
      <c r="M3" s="35" t="s">
        <v>30</v>
      </c>
      <c r="N3" s="35" t="s">
        <v>31</v>
      </c>
      <c r="O3" s="35" t="s">
        <v>32</v>
      </c>
      <c r="P3" s="11" t="s">
        <v>6</v>
      </c>
    </row>
    <row r="4" spans="1:20" ht="27.6" x14ac:dyDescent="0.3">
      <c r="A4" s="33" t="s">
        <v>33</v>
      </c>
      <c r="B4" s="36"/>
      <c r="C4" s="36"/>
      <c r="D4" s="36"/>
      <c r="E4" s="36"/>
      <c r="F4" s="36"/>
      <c r="G4" s="36"/>
      <c r="H4" s="36"/>
      <c r="I4" s="36"/>
      <c r="J4" s="36">
        <v>1341.7130999999999</v>
      </c>
      <c r="K4" s="36">
        <v>189.84139999999999</v>
      </c>
      <c r="L4" s="36"/>
      <c r="M4" s="36"/>
      <c r="N4" s="36"/>
      <c r="O4" s="36"/>
      <c r="P4" s="37">
        <v>1531.5545</v>
      </c>
      <c r="Q4" s="32"/>
      <c r="R4" s="32"/>
      <c r="S4" s="32"/>
      <c r="T4" s="32"/>
    </row>
    <row r="5" spans="1:20" ht="41.4" x14ac:dyDescent="0.3">
      <c r="A5" s="33" t="s">
        <v>34</v>
      </c>
      <c r="B5" s="36"/>
      <c r="C5" s="36">
        <v>12804.7094</v>
      </c>
      <c r="D5" s="36">
        <v>17568.25</v>
      </c>
      <c r="E5" s="36">
        <v>7856.25</v>
      </c>
      <c r="F5" s="36">
        <v>8096.5933999999997</v>
      </c>
      <c r="G5" s="36">
        <v>22292.25</v>
      </c>
      <c r="H5" s="36">
        <v>6190.2728999999999</v>
      </c>
      <c r="I5" s="36">
        <v>5040.2331000000004</v>
      </c>
      <c r="J5" s="36">
        <v>313.79109999999997</v>
      </c>
      <c r="K5" s="36">
        <v>4621.5673999999999</v>
      </c>
      <c r="L5" s="36">
        <v>21962.0556</v>
      </c>
      <c r="M5" s="36">
        <v>9231</v>
      </c>
      <c r="N5" s="36">
        <v>15862.819</v>
      </c>
      <c r="O5" s="36">
        <v>14070.475</v>
      </c>
      <c r="P5" s="37">
        <v>145910.26689999999</v>
      </c>
      <c r="Q5" s="32"/>
      <c r="R5" s="32"/>
      <c r="S5" s="32"/>
      <c r="T5" s="32"/>
    </row>
    <row r="6" spans="1:20" ht="41.4" x14ac:dyDescent="0.3">
      <c r="A6" s="33" t="s">
        <v>35</v>
      </c>
      <c r="B6" s="36">
        <v>373</v>
      </c>
      <c r="C6" s="36">
        <v>1770.7737500000001</v>
      </c>
      <c r="D6" s="36">
        <v>75</v>
      </c>
      <c r="E6" s="36"/>
      <c r="F6" s="36"/>
      <c r="G6" s="36">
        <v>100</v>
      </c>
      <c r="H6" s="36"/>
      <c r="I6" s="36"/>
      <c r="J6" s="36">
        <v>166.6</v>
      </c>
      <c r="K6" s="36"/>
      <c r="L6" s="36"/>
      <c r="M6" s="36"/>
      <c r="N6" s="36">
        <v>58.559899999999999</v>
      </c>
      <c r="O6" s="36"/>
      <c r="P6" s="37">
        <v>2543.9336499999999</v>
      </c>
      <c r="Q6" s="32"/>
      <c r="R6" s="32"/>
      <c r="S6" s="32"/>
      <c r="T6" s="32"/>
    </row>
    <row r="7" spans="1:20" ht="69" x14ac:dyDescent="0.3">
      <c r="A7" s="33" t="s">
        <v>36</v>
      </c>
      <c r="B7" s="36">
        <v>63869.430410000001</v>
      </c>
      <c r="C7" s="36">
        <v>42632.462</v>
      </c>
      <c r="D7" s="36">
        <v>17634.075000000001</v>
      </c>
      <c r="E7" s="36">
        <v>12787.258</v>
      </c>
      <c r="F7" s="36">
        <v>5281.7364600000001</v>
      </c>
      <c r="G7" s="36">
        <v>16419.924999999999</v>
      </c>
      <c r="H7" s="36">
        <v>12311.85662</v>
      </c>
      <c r="I7" s="36">
        <v>4257.6046100000003</v>
      </c>
      <c r="J7" s="36">
        <v>22891.99941</v>
      </c>
      <c r="K7" s="36">
        <v>5817.2638299999999</v>
      </c>
      <c r="L7" s="36">
        <v>11217.402910000001</v>
      </c>
      <c r="M7" s="36">
        <v>10333.541660000001</v>
      </c>
      <c r="N7" s="36">
        <v>8155.1366399999997</v>
      </c>
      <c r="O7" s="36">
        <v>5713.2619999999997</v>
      </c>
      <c r="P7" s="37">
        <v>239322.95454999999</v>
      </c>
      <c r="Q7" s="32"/>
      <c r="R7" s="32"/>
      <c r="S7" s="32"/>
      <c r="T7" s="32"/>
    </row>
    <row r="8" spans="1:20" ht="27.6" x14ac:dyDescent="0.3">
      <c r="A8" s="33" t="s">
        <v>37</v>
      </c>
      <c r="B8" s="36">
        <v>499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>
        <v>499</v>
      </c>
      <c r="Q8" s="32"/>
      <c r="R8" s="32"/>
      <c r="S8" s="32"/>
      <c r="T8" s="32"/>
    </row>
    <row r="9" spans="1:20" ht="110.4" x14ac:dyDescent="0.3">
      <c r="A9" s="33" t="s">
        <v>38</v>
      </c>
      <c r="B9" s="36">
        <v>105346.98357</v>
      </c>
      <c r="C9" s="36">
        <v>2650.6223599999998</v>
      </c>
      <c r="D9" s="36">
        <v>40</v>
      </c>
      <c r="E9" s="36"/>
      <c r="F9" s="36"/>
      <c r="G9" s="36"/>
      <c r="H9" s="36"/>
      <c r="I9" s="36">
        <v>-0.84799999999999998</v>
      </c>
      <c r="J9" s="36">
        <v>12334.9231</v>
      </c>
      <c r="K9" s="36">
        <v>249</v>
      </c>
      <c r="L9" s="36">
        <v>4585.7813399999995</v>
      </c>
      <c r="M9" s="36"/>
      <c r="N9" s="36"/>
      <c r="O9" s="36">
        <v>1632.5419999999999</v>
      </c>
      <c r="P9" s="37">
        <v>126839.00437</v>
      </c>
      <c r="Q9" s="32"/>
      <c r="R9" s="32"/>
      <c r="S9" s="32"/>
      <c r="T9" s="32"/>
    </row>
    <row r="10" spans="1:20" ht="82.8" x14ac:dyDescent="0.3">
      <c r="A10" s="33" t="s">
        <v>39</v>
      </c>
      <c r="B10" s="36">
        <v>81853.332810000007</v>
      </c>
      <c r="C10" s="36">
        <v>6059.6541699999998</v>
      </c>
      <c r="D10" s="36"/>
      <c r="E10" s="36"/>
      <c r="F10" s="36"/>
      <c r="G10" s="36"/>
      <c r="H10" s="36"/>
      <c r="I10" s="36"/>
      <c r="J10" s="36">
        <v>9203.7027099999996</v>
      </c>
      <c r="K10" s="36"/>
      <c r="L10" s="36"/>
      <c r="M10" s="36"/>
      <c r="N10" s="36"/>
      <c r="O10" s="36"/>
      <c r="P10" s="37">
        <v>97116.689689999999</v>
      </c>
      <c r="Q10" s="32"/>
      <c r="R10" s="32"/>
      <c r="S10" s="32"/>
      <c r="T10" s="32"/>
    </row>
    <row r="11" spans="1:20" ht="96.6" x14ac:dyDescent="0.3">
      <c r="A11" s="33" t="s">
        <v>40</v>
      </c>
      <c r="B11" s="36">
        <v>99.704999999999998</v>
      </c>
      <c r="C11" s="36"/>
      <c r="D11" s="36"/>
      <c r="E11" s="36"/>
      <c r="F11" s="36"/>
      <c r="G11" s="36"/>
      <c r="H11" s="36"/>
      <c r="I11" s="36"/>
      <c r="J11" s="36">
        <v>31.953880000000002</v>
      </c>
      <c r="K11" s="36"/>
      <c r="L11" s="36"/>
      <c r="M11" s="36"/>
      <c r="N11" s="36"/>
      <c r="O11" s="36"/>
      <c r="P11" s="37">
        <v>131.65888000000001</v>
      </c>
      <c r="Q11" s="32"/>
      <c r="R11" s="32"/>
      <c r="S11" s="32"/>
      <c r="T11" s="32"/>
    </row>
    <row r="12" spans="1:20" ht="82.8" x14ac:dyDescent="0.3">
      <c r="A12" s="33" t="s">
        <v>41</v>
      </c>
      <c r="B12" s="36"/>
      <c r="C12" s="36">
        <v>3953.0014999999999</v>
      </c>
      <c r="D12" s="36">
        <v>660.75</v>
      </c>
      <c r="E12" s="36">
        <v>312.5</v>
      </c>
      <c r="F12" s="36">
        <v>157.77019999999999</v>
      </c>
      <c r="G12" s="36">
        <v>624.41665999999998</v>
      </c>
      <c r="H12" s="36">
        <v>150.10659999999999</v>
      </c>
      <c r="I12" s="36">
        <v>42.982799999999997</v>
      </c>
      <c r="J12" s="36"/>
      <c r="K12" s="36"/>
      <c r="L12" s="36">
        <v>271.55799999999999</v>
      </c>
      <c r="M12" s="36">
        <v>241.08332999999999</v>
      </c>
      <c r="N12" s="36">
        <v>249.8167</v>
      </c>
      <c r="O12" s="36">
        <v>142.25</v>
      </c>
      <c r="P12" s="37">
        <v>6806.2357899999997</v>
      </c>
      <c r="Q12" s="32"/>
      <c r="R12" s="32"/>
      <c r="S12" s="32"/>
      <c r="T12" s="32"/>
    </row>
    <row r="13" spans="1:20" ht="96.6" x14ac:dyDescent="0.3">
      <c r="A13" s="33" t="s">
        <v>42</v>
      </c>
      <c r="B13" s="36">
        <v>423.7</v>
      </c>
      <c r="C13" s="36">
        <v>156.495</v>
      </c>
      <c r="D13" s="36">
        <v>117.2</v>
      </c>
      <c r="E13" s="36">
        <v>73.7</v>
      </c>
      <c r="F13" s="36">
        <v>86.048900000000003</v>
      </c>
      <c r="G13" s="36">
        <v>86.083330000000004</v>
      </c>
      <c r="H13" s="36">
        <v>60</v>
      </c>
      <c r="I13" s="36">
        <v>50</v>
      </c>
      <c r="J13" s="36">
        <v>92.048900000000003</v>
      </c>
      <c r="K13" s="36">
        <v>40</v>
      </c>
      <c r="L13" s="36">
        <v>50</v>
      </c>
      <c r="M13" s="36">
        <v>92.833330000000004</v>
      </c>
      <c r="N13" s="36">
        <v>112.3</v>
      </c>
      <c r="O13" s="36">
        <v>59.043700000000001</v>
      </c>
      <c r="P13" s="37">
        <v>1499.45316</v>
      </c>
      <c r="Q13" s="32"/>
      <c r="R13" s="32"/>
      <c r="S13" s="32"/>
      <c r="T13" s="32"/>
    </row>
    <row r="14" spans="1:20" ht="69" x14ac:dyDescent="0.3">
      <c r="A14" s="33" t="s">
        <v>43</v>
      </c>
      <c r="B14" s="36">
        <v>595</v>
      </c>
      <c r="C14" s="36">
        <v>555.65</v>
      </c>
      <c r="D14" s="36">
        <v>369</v>
      </c>
      <c r="E14" s="36">
        <v>353.5</v>
      </c>
      <c r="F14" s="36">
        <v>140</v>
      </c>
      <c r="G14" s="36">
        <v>352.2</v>
      </c>
      <c r="H14" s="36">
        <v>15</v>
      </c>
      <c r="I14" s="36">
        <v>50</v>
      </c>
      <c r="J14" s="36">
        <v>346.4</v>
      </c>
      <c r="K14" s="36">
        <v>1103.06</v>
      </c>
      <c r="L14" s="36">
        <v>40</v>
      </c>
      <c r="M14" s="36">
        <v>200</v>
      </c>
      <c r="N14" s="36">
        <v>220.1</v>
      </c>
      <c r="O14" s="36">
        <v>126.70992</v>
      </c>
      <c r="P14" s="37">
        <v>4466.6199200000001</v>
      </c>
      <c r="Q14" s="32"/>
      <c r="R14" s="32"/>
      <c r="S14" s="32"/>
      <c r="T14" s="32"/>
    </row>
    <row r="15" spans="1:20" ht="82.8" x14ac:dyDescent="0.3">
      <c r="A15" s="33" t="s">
        <v>44</v>
      </c>
      <c r="B15" s="36">
        <v>678.9</v>
      </c>
      <c r="C15" s="36">
        <v>1059.3030000000001</v>
      </c>
      <c r="D15" s="36">
        <v>137</v>
      </c>
      <c r="E15" s="36">
        <v>173.4</v>
      </c>
      <c r="F15" s="36">
        <v>115</v>
      </c>
      <c r="G15" s="36">
        <v>140.72</v>
      </c>
      <c r="H15" s="36">
        <v>104.18174999999999</v>
      </c>
      <c r="I15" s="36">
        <v>67</v>
      </c>
      <c r="J15" s="36">
        <v>289.91399999999999</v>
      </c>
      <c r="K15" s="36">
        <v>30</v>
      </c>
      <c r="L15" s="36">
        <v>110</v>
      </c>
      <c r="M15" s="36">
        <v>33.956560000000003</v>
      </c>
      <c r="N15" s="36">
        <v>227.11551</v>
      </c>
      <c r="O15" s="36">
        <v>-213.47201000000001</v>
      </c>
      <c r="P15" s="37">
        <v>2953.01881</v>
      </c>
      <c r="Q15" s="32"/>
      <c r="R15" s="32"/>
      <c r="S15" s="32"/>
      <c r="T15" s="32"/>
    </row>
    <row r="16" spans="1:20" ht="124.2" x14ac:dyDescent="0.3">
      <c r="A16" s="33" t="s">
        <v>45</v>
      </c>
      <c r="B16" s="36">
        <v>15637.326719999999</v>
      </c>
      <c r="C16" s="36">
        <v>1661.0544</v>
      </c>
      <c r="D16" s="36">
        <v>115</v>
      </c>
      <c r="E16" s="36"/>
      <c r="F16" s="36"/>
      <c r="G16" s="36"/>
      <c r="H16" s="36"/>
      <c r="I16" s="36"/>
      <c r="J16" s="36">
        <v>260</v>
      </c>
      <c r="K16" s="36"/>
      <c r="L16" s="36"/>
      <c r="M16" s="36"/>
      <c r="N16" s="36"/>
      <c r="O16" s="36"/>
      <c r="P16" s="37">
        <v>17673.381119999998</v>
      </c>
      <c r="Q16" s="32"/>
      <c r="R16" s="32"/>
      <c r="S16" s="32"/>
      <c r="T16" s="32"/>
    </row>
    <row r="17" spans="1:20" ht="110.4" x14ac:dyDescent="0.3">
      <c r="A17" s="33" t="s">
        <v>46</v>
      </c>
      <c r="B17" s="36"/>
      <c r="C17" s="36">
        <v>3212.75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>
        <v>3212.75</v>
      </c>
      <c r="Q17" s="32"/>
      <c r="R17" s="32"/>
      <c r="S17" s="32"/>
      <c r="T17" s="32"/>
    </row>
    <row r="18" spans="1:20" ht="96.6" x14ac:dyDescent="0.3">
      <c r="A18" s="33" t="s">
        <v>47</v>
      </c>
      <c r="B18" s="36">
        <v>200</v>
      </c>
      <c r="C18" s="36"/>
      <c r="D18" s="36"/>
      <c r="E18" s="36"/>
      <c r="F18" s="36"/>
      <c r="G18" s="36">
        <v>27.224</v>
      </c>
      <c r="H18" s="36"/>
      <c r="I18" s="36"/>
      <c r="J18" s="36">
        <v>37.51</v>
      </c>
      <c r="K18" s="36"/>
      <c r="L18" s="36"/>
      <c r="M18" s="36"/>
      <c r="N18" s="36"/>
      <c r="O18" s="36"/>
      <c r="P18" s="37">
        <v>264.73399999999998</v>
      </c>
      <c r="Q18" s="32"/>
      <c r="R18" s="32"/>
      <c r="S18" s="32"/>
      <c r="T18" s="32"/>
    </row>
    <row r="19" spans="1:20" ht="358.8" x14ac:dyDescent="0.3">
      <c r="A19" s="33" t="s">
        <v>48</v>
      </c>
      <c r="B19" s="36">
        <v>15893.58</v>
      </c>
      <c r="C19" s="36">
        <v>9039.7450000000008</v>
      </c>
      <c r="D19" s="36">
        <v>1447.5</v>
      </c>
      <c r="E19" s="36">
        <v>1290</v>
      </c>
      <c r="F19" s="36">
        <v>250</v>
      </c>
      <c r="G19" s="36">
        <v>2000</v>
      </c>
      <c r="H19" s="36">
        <v>741.14678000000004</v>
      </c>
      <c r="I19" s="36">
        <v>86.313000000000002</v>
      </c>
      <c r="J19" s="36">
        <v>2700</v>
      </c>
      <c r="K19" s="36">
        <v>1534.2370000000001</v>
      </c>
      <c r="L19" s="36">
        <v>1100</v>
      </c>
      <c r="M19" s="36">
        <v>900</v>
      </c>
      <c r="N19" s="36">
        <v>1525.9097999999999</v>
      </c>
      <c r="O19" s="36">
        <v>1152.51667</v>
      </c>
      <c r="P19" s="37">
        <v>39660.948250000001</v>
      </c>
      <c r="Q19" s="32"/>
      <c r="R19" s="32"/>
      <c r="S19" s="32"/>
      <c r="T19" s="32"/>
    </row>
    <row r="20" spans="1:20" ht="179.4" x14ac:dyDescent="0.3">
      <c r="A20" s="33" t="s">
        <v>49</v>
      </c>
      <c r="B20" s="36">
        <v>141863.98136999999</v>
      </c>
      <c r="C20" s="36">
        <v>84095.91</v>
      </c>
      <c r="D20" s="36">
        <v>18038.498</v>
      </c>
      <c r="E20" s="36">
        <v>12500</v>
      </c>
      <c r="F20" s="36">
        <v>5500</v>
      </c>
      <c r="G20" s="36">
        <v>22000</v>
      </c>
      <c r="H20" s="36">
        <v>7177.3090000000002</v>
      </c>
      <c r="I20" s="36">
        <v>819</v>
      </c>
      <c r="J20" s="36">
        <v>19048</v>
      </c>
      <c r="K20" s="36">
        <v>6780</v>
      </c>
      <c r="L20" s="36">
        <v>26000</v>
      </c>
      <c r="M20" s="36">
        <v>11450</v>
      </c>
      <c r="N20" s="36">
        <v>16050</v>
      </c>
      <c r="O20" s="36">
        <v>11841.461789999999</v>
      </c>
      <c r="P20" s="37">
        <v>383164.16016000003</v>
      </c>
      <c r="Q20" s="32"/>
      <c r="R20" s="32"/>
      <c r="S20" s="32"/>
      <c r="T20" s="32"/>
    </row>
    <row r="21" spans="1:20" ht="110.4" x14ac:dyDescent="0.3">
      <c r="A21" s="33" t="s">
        <v>50</v>
      </c>
      <c r="B21" s="36">
        <v>8200</v>
      </c>
      <c r="C21" s="36">
        <v>2000</v>
      </c>
      <c r="D21" s="36">
        <v>1282.3019999999999</v>
      </c>
      <c r="E21" s="36">
        <v>900</v>
      </c>
      <c r="F21" s="36">
        <v>500</v>
      </c>
      <c r="G21" s="36">
        <v>1500</v>
      </c>
      <c r="H21" s="36">
        <v>688.83299999999997</v>
      </c>
      <c r="I21" s="36">
        <v>90</v>
      </c>
      <c r="J21" s="36">
        <v>911.8</v>
      </c>
      <c r="K21" s="36">
        <v>850</v>
      </c>
      <c r="L21" s="36">
        <v>1000</v>
      </c>
      <c r="M21" s="36">
        <v>-8017.54</v>
      </c>
      <c r="N21" s="36">
        <v>1442</v>
      </c>
      <c r="O21" s="36">
        <v>641.5</v>
      </c>
      <c r="P21" s="37">
        <v>11988.895</v>
      </c>
      <c r="Q21" s="32"/>
      <c r="R21" s="32"/>
      <c r="S21" s="32"/>
      <c r="T21" s="32"/>
    </row>
    <row r="22" spans="1:20" ht="151.80000000000001" x14ac:dyDescent="0.3">
      <c r="A22" s="33" t="s">
        <v>51</v>
      </c>
      <c r="B22" s="36">
        <v>38.949680000000001</v>
      </c>
      <c r="C22" s="36">
        <v>29.30874</v>
      </c>
      <c r="D22" s="36"/>
      <c r="E22" s="36"/>
      <c r="F22" s="36">
        <v>3.7250000000000001</v>
      </c>
      <c r="G22" s="36">
        <v>-3.7250000000000001</v>
      </c>
      <c r="H22" s="36">
        <v>3.7240000000000002</v>
      </c>
      <c r="I22" s="36"/>
      <c r="J22" s="36">
        <v>7.0225799999999996</v>
      </c>
      <c r="K22" s="36"/>
      <c r="L22" s="36"/>
      <c r="M22" s="36"/>
      <c r="N22" s="36"/>
      <c r="O22" s="36"/>
      <c r="P22" s="37">
        <v>79.004999999999995</v>
      </c>
      <c r="Q22" s="32"/>
      <c r="R22" s="32"/>
      <c r="S22" s="32"/>
      <c r="T22" s="32"/>
    </row>
    <row r="23" spans="1:20" ht="138" x14ac:dyDescent="0.3">
      <c r="A23" s="33" t="s">
        <v>52</v>
      </c>
      <c r="B23" s="36">
        <v>4031.8715299999999</v>
      </c>
      <c r="C23" s="36">
        <v>1327</v>
      </c>
      <c r="D23" s="36">
        <v>101.5</v>
      </c>
      <c r="E23" s="36">
        <v>216</v>
      </c>
      <c r="F23" s="36">
        <v>63.75</v>
      </c>
      <c r="G23" s="36">
        <v>274.5</v>
      </c>
      <c r="H23" s="36">
        <v>31.3</v>
      </c>
      <c r="I23" s="36">
        <v>5.5</v>
      </c>
      <c r="J23" s="36">
        <v>525</v>
      </c>
      <c r="K23" s="36">
        <v>247.5</v>
      </c>
      <c r="L23" s="36">
        <v>500</v>
      </c>
      <c r="M23" s="36">
        <v>346</v>
      </c>
      <c r="N23" s="36">
        <v>21.1</v>
      </c>
      <c r="O23" s="36">
        <v>-204.12</v>
      </c>
      <c r="P23" s="37">
        <v>7486.9015300000001</v>
      </c>
      <c r="Q23" s="32"/>
      <c r="R23" s="32"/>
      <c r="S23" s="32"/>
      <c r="T23" s="32"/>
    </row>
    <row r="24" spans="1:20" ht="96.6" x14ac:dyDescent="0.3">
      <c r="A24" s="33" t="s">
        <v>53</v>
      </c>
      <c r="B24" s="36">
        <v>665.86</v>
      </c>
      <c r="C24" s="36"/>
      <c r="D24" s="36"/>
      <c r="E24" s="36"/>
      <c r="F24" s="36"/>
      <c r="G24" s="36">
        <v>-2702.61438</v>
      </c>
      <c r="H24" s="36"/>
      <c r="I24" s="36"/>
      <c r="J24" s="36">
        <v>4700</v>
      </c>
      <c r="K24" s="36"/>
      <c r="L24" s="36"/>
      <c r="M24" s="36">
        <v>1066.5250000000001</v>
      </c>
      <c r="N24" s="36"/>
      <c r="O24" s="36"/>
      <c r="P24" s="37">
        <v>3729.7706199999998</v>
      </c>
      <c r="Q24" s="32"/>
      <c r="R24" s="32"/>
      <c r="S24" s="32"/>
      <c r="T24" s="32"/>
    </row>
    <row r="25" spans="1:20" ht="138" x14ac:dyDescent="0.3">
      <c r="A25" s="33" t="s">
        <v>54</v>
      </c>
      <c r="B25" s="36">
        <v>22590.50462</v>
      </c>
      <c r="C25" s="36">
        <v>45929.500999999997</v>
      </c>
      <c r="D25" s="36">
        <v>6626.8739999999998</v>
      </c>
      <c r="E25" s="36">
        <v>3552.2207100000001</v>
      </c>
      <c r="F25" s="36">
        <v>1450</v>
      </c>
      <c r="G25" s="36">
        <v>4500</v>
      </c>
      <c r="H25" s="36">
        <v>2422.35</v>
      </c>
      <c r="I25" s="36">
        <v>510.096</v>
      </c>
      <c r="J25" s="36">
        <v>15695.2</v>
      </c>
      <c r="K25" s="36">
        <v>1702.6</v>
      </c>
      <c r="L25" s="36">
        <v>4393.3580000000002</v>
      </c>
      <c r="M25" s="36">
        <v>2460</v>
      </c>
      <c r="N25" s="36">
        <v>5266.18</v>
      </c>
      <c r="O25" s="36">
        <v>2662.7427200000002</v>
      </c>
      <c r="P25" s="37">
        <v>119761.62705</v>
      </c>
      <c r="Q25" s="32"/>
      <c r="R25" s="32"/>
      <c r="S25" s="32"/>
      <c r="T25" s="32"/>
    </row>
    <row r="26" spans="1:20" ht="82.8" x14ac:dyDescent="0.3">
      <c r="A26" s="33" t="s">
        <v>55</v>
      </c>
      <c r="B26" s="36">
        <v>34456.445639999998</v>
      </c>
      <c r="C26" s="36">
        <v>7738.45</v>
      </c>
      <c r="D26" s="36">
        <v>2750</v>
      </c>
      <c r="E26" s="36">
        <v>1572.9</v>
      </c>
      <c r="F26" s="36">
        <v>380</v>
      </c>
      <c r="G26" s="36">
        <v>2582.3000000000002</v>
      </c>
      <c r="H26" s="36">
        <v>301.13</v>
      </c>
      <c r="I26" s="36">
        <v>117</v>
      </c>
      <c r="J26" s="36">
        <v>1600</v>
      </c>
      <c r="K26" s="36">
        <v>400</v>
      </c>
      <c r="L26" s="36">
        <v>4000</v>
      </c>
      <c r="M26" s="36"/>
      <c r="N26" s="36">
        <v>1661.5967900000001</v>
      </c>
      <c r="O26" s="36">
        <v>993.61488999999995</v>
      </c>
      <c r="P26" s="37">
        <v>58553.437319999997</v>
      </c>
      <c r="Q26" s="32"/>
      <c r="R26" s="32"/>
      <c r="S26" s="32"/>
      <c r="T26" s="32"/>
    </row>
    <row r="27" spans="1:20" ht="110.4" x14ac:dyDescent="0.3">
      <c r="A27" s="33" t="s">
        <v>56</v>
      </c>
      <c r="B27" s="36">
        <v>3032.15011</v>
      </c>
      <c r="C27" s="36">
        <v>1010.6660000000001</v>
      </c>
      <c r="D27" s="36">
        <v>153.76599999999999</v>
      </c>
      <c r="E27" s="36">
        <v>170</v>
      </c>
      <c r="F27" s="36">
        <v>51.75</v>
      </c>
      <c r="G27" s="36">
        <v>440</v>
      </c>
      <c r="H27" s="36">
        <v>62.8</v>
      </c>
      <c r="I27" s="36">
        <v>26</v>
      </c>
      <c r="J27" s="36">
        <v>350</v>
      </c>
      <c r="K27" s="36">
        <v>65.855999999999995</v>
      </c>
      <c r="L27" s="36"/>
      <c r="M27" s="36">
        <v>94.7</v>
      </c>
      <c r="N27" s="36">
        <v>182</v>
      </c>
      <c r="O27" s="36">
        <v>115.25</v>
      </c>
      <c r="P27" s="37">
        <v>5754.9381100000001</v>
      </c>
      <c r="Q27" s="32"/>
      <c r="R27" s="32"/>
      <c r="S27" s="32"/>
      <c r="T27" s="32"/>
    </row>
    <row r="28" spans="1:20" ht="69" x14ac:dyDescent="0.3">
      <c r="A28" s="33" t="s">
        <v>57</v>
      </c>
      <c r="B28" s="36"/>
      <c r="C28" s="36"/>
      <c r="D28" s="36">
        <v>38.299999999999997</v>
      </c>
      <c r="E28" s="36">
        <v>15.425000000000001</v>
      </c>
      <c r="F28" s="36">
        <v>5.2750000000000004</v>
      </c>
      <c r="G28" s="36">
        <v>24.5</v>
      </c>
      <c r="H28" s="36">
        <v>7.0250000000000004</v>
      </c>
      <c r="I28" s="36"/>
      <c r="J28" s="36">
        <v>45.3</v>
      </c>
      <c r="K28" s="36">
        <v>6.8250000000000002</v>
      </c>
      <c r="L28" s="36">
        <v>10.875</v>
      </c>
      <c r="M28" s="36">
        <v>10.574999999999999</v>
      </c>
      <c r="N28" s="36">
        <v>13.7</v>
      </c>
      <c r="O28" s="36">
        <v>4.125</v>
      </c>
      <c r="P28" s="37">
        <v>181.92500000000001</v>
      </c>
      <c r="Q28" s="32"/>
      <c r="R28" s="32"/>
      <c r="S28" s="32"/>
      <c r="T28" s="32"/>
    </row>
    <row r="29" spans="1:20" ht="82.8" x14ac:dyDescent="0.3">
      <c r="A29" s="33" t="s">
        <v>58</v>
      </c>
      <c r="B29" s="36">
        <v>150</v>
      </c>
      <c r="C29" s="36"/>
      <c r="D29" s="36"/>
      <c r="E29" s="36">
        <v>-150</v>
      </c>
      <c r="F29" s="36"/>
      <c r="G29" s="36">
        <v>-150</v>
      </c>
      <c r="H29" s="36"/>
      <c r="I29" s="36"/>
      <c r="J29" s="36">
        <v>150</v>
      </c>
      <c r="K29" s="36"/>
      <c r="L29" s="36"/>
      <c r="M29" s="36">
        <v>-150</v>
      </c>
      <c r="N29" s="36"/>
      <c r="O29" s="36"/>
      <c r="P29" s="37">
        <v>-150</v>
      </c>
      <c r="Q29" s="32"/>
      <c r="R29" s="32"/>
      <c r="S29" s="32"/>
      <c r="T29" s="32"/>
    </row>
    <row r="30" spans="1:20" ht="55.2" x14ac:dyDescent="0.3">
      <c r="A30" s="33" t="s">
        <v>59</v>
      </c>
      <c r="B30" s="36">
        <v>23298.162810000002</v>
      </c>
      <c r="C30" s="36">
        <v>5348.875</v>
      </c>
      <c r="D30" s="36">
        <v>1187.1579999999999</v>
      </c>
      <c r="E30" s="36"/>
      <c r="F30" s="36">
        <v>94.603809999999996</v>
      </c>
      <c r="G30" s="36">
        <v>873.84166000000005</v>
      </c>
      <c r="H30" s="36">
        <v>3697.9396099999999</v>
      </c>
      <c r="I30" s="36">
        <v>1779.3562199999999</v>
      </c>
      <c r="J30" s="36">
        <v>4806.875</v>
      </c>
      <c r="K30" s="36">
        <v>541.98776999999995</v>
      </c>
      <c r="L30" s="36">
        <v>1769.90391</v>
      </c>
      <c r="M30" s="36">
        <v>368.32499999999999</v>
      </c>
      <c r="N30" s="36"/>
      <c r="O30" s="36"/>
      <c r="P30" s="37">
        <v>43767.028789999997</v>
      </c>
      <c r="Q30" s="32"/>
      <c r="R30" s="32"/>
      <c r="S30" s="32"/>
      <c r="T30" s="32"/>
    </row>
    <row r="31" spans="1:20" ht="82.8" x14ac:dyDescent="0.3">
      <c r="A31" s="33" t="s">
        <v>60</v>
      </c>
      <c r="B31" s="36"/>
      <c r="C31" s="36">
        <v>62.927999999999997</v>
      </c>
      <c r="D31" s="36"/>
      <c r="E31" s="36"/>
      <c r="F31" s="36">
        <v>123.7</v>
      </c>
      <c r="G31" s="36"/>
      <c r="H31" s="36"/>
      <c r="I31" s="36"/>
      <c r="J31" s="36"/>
      <c r="K31" s="36">
        <v>115.575</v>
      </c>
      <c r="L31" s="36"/>
      <c r="M31" s="36"/>
      <c r="N31" s="36"/>
      <c r="O31" s="36"/>
      <c r="P31" s="37">
        <v>302.20299999999997</v>
      </c>
      <c r="Q31" s="32"/>
      <c r="R31" s="32"/>
      <c r="S31" s="32"/>
      <c r="T31" s="32"/>
    </row>
    <row r="32" spans="1:20" ht="41.4" x14ac:dyDescent="0.3">
      <c r="A32" s="33" t="s">
        <v>61</v>
      </c>
      <c r="B32" s="36"/>
      <c r="C32" s="36"/>
      <c r="D32" s="36"/>
      <c r="E32" s="36"/>
      <c r="F32" s="36">
        <v>80</v>
      </c>
      <c r="G32" s="36"/>
      <c r="H32" s="36"/>
      <c r="I32" s="36"/>
      <c r="J32" s="36"/>
      <c r="K32" s="36"/>
      <c r="L32" s="36"/>
      <c r="M32" s="36"/>
      <c r="N32" s="36">
        <v>85</v>
      </c>
      <c r="O32" s="36"/>
      <c r="P32" s="37">
        <v>165</v>
      </c>
      <c r="Q32" s="32"/>
      <c r="R32" s="32"/>
      <c r="S32" s="32"/>
      <c r="T32" s="32"/>
    </row>
    <row r="33" spans="1:20" ht="124.2" x14ac:dyDescent="0.3">
      <c r="A33" s="33" t="s">
        <v>62</v>
      </c>
      <c r="B33" s="36"/>
      <c r="C33" s="36"/>
      <c r="D33" s="36">
        <v>2600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>
        <v>2600</v>
      </c>
      <c r="Q33" s="32"/>
      <c r="R33" s="32"/>
      <c r="S33" s="32"/>
      <c r="T33" s="32"/>
    </row>
    <row r="34" spans="1:20" ht="55.2" x14ac:dyDescent="0.3">
      <c r="A34" s="33" t="s">
        <v>63</v>
      </c>
      <c r="B34" s="36"/>
      <c r="C34" s="36"/>
      <c r="D34" s="36"/>
      <c r="E34" s="36"/>
      <c r="F34" s="36"/>
      <c r="G34" s="36"/>
      <c r="H34" s="36"/>
      <c r="I34" s="36"/>
      <c r="J34" s="36"/>
      <c r="K34" s="36">
        <v>9475.3583600000002</v>
      </c>
      <c r="L34" s="36">
        <v>2865.3221100000001</v>
      </c>
      <c r="M34" s="36"/>
      <c r="N34" s="36">
        <v>1000</v>
      </c>
      <c r="O34" s="36"/>
      <c r="P34" s="37">
        <v>13340.680469999999</v>
      </c>
      <c r="Q34" s="32"/>
      <c r="R34" s="32"/>
      <c r="S34" s="32"/>
      <c r="T34" s="32"/>
    </row>
    <row r="35" spans="1:20" ht="41.4" x14ac:dyDescent="0.3">
      <c r="A35" s="33" t="s">
        <v>64</v>
      </c>
      <c r="B35" s="36"/>
      <c r="C35" s="36">
        <v>1128.3399999999999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7">
        <v>1128.3399999999999</v>
      </c>
      <c r="Q35" s="32"/>
      <c r="R35" s="32"/>
      <c r="S35" s="32"/>
      <c r="T35" s="32"/>
    </row>
    <row r="36" spans="1:20" ht="55.2" x14ac:dyDescent="0.3">
      <c r="A36" s="33" t="s">
        <v>65</v>
      </c>
      <c r="B36" s="36"/>
      <c r="C36" s="36"/>
      <c r="D36" s="36"/>
      <c r="E36" s="36">
        <v>5969.7089999999998</v>
      </c>
      <c r="F36" s="36"/>
      <c r="G36" s="36">
        <v>2654.7359999999999</v>
      </c>
      <c r="H36" s="36"/>
      <c r="I36" s="36"/>
      <c r="J36" s="36"/>
      <c r="K36" s="36"/>
      <c r="L36" s="36"/>
      <c r="M36" s="36"/>
      <c r="N36" s="36"/>
      <c r="O36" s="36"/>
      <c r="P36" s="37">
        <v>8624.4449999999997</v>
      </c>
      <c r="Q36" s="32"/>
      <c r="R36" s="32"/>
      <c r="S36" s="32"/>
      <c r="T36" s="32"/>
    </row>
    <row r="37" spans="1:20" ht="69" x14ac:dyDescent="0.3">
      <c r="A37" s="33" t="s">
        <v>66</v>
      </c>
      <c r="B37" s="36"/>
      <c r="C37" s="36"/>
      <c r="D37" s="36">
        <v>-6.0000000000000001E-3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7">
        <v>-6.0000000000000001E-3</v>
      </c>
      <c r="Q37" s="32"/>
      <c r="R37" s="32"/>
      <c r="S37" s="32"/>
      <c r="T37" s="32"/>
    </row>
    <row r="38" spans="1:20" ht="55.2" x14ac:dyDescent="0.3">
      <c r="A38" s="33" t="s">
        <v>67</v>
      </c>
      <c r="B38" s="36"/>
      <c r="C38" s="36"/>
      <c r="D38" s="36"/>
      <c r="E38" s="36"/>
      <c r="F38" s="36"/>
      <c r="G38" s="36"/>
      <c r="H38" s="36"/>
      <c r="I38" s="36"/>
      <c r="J38" s="36">
        <v>37175</v>
      </c>
      <c r="K38" s="36"/>
      <c r="L38" s="36"/>
      <c r="M38" s="36"/>
      <c r="N38" s="36"/>
      <c r="O38" s="36"/>
      <c r="P38" s="37">
        <v>37175</v>
      </c>
      <c r="Q38" s="32"/>
      <c r="R38" s="32"/>
      <c r="S38" s="32"/>
      <c r="T38" s="32"/>
    </row>
    <row r="39" spans="1:20" ht="82.8" x14ac:dyDescent="0.3">
      <c r="A39" s="33" t="s">
        <v>68</v>
      </c>
      <c r="B39" s="36">
        <v>1605.9104299999999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7">
        <v>1605.9104299999999</v>
      </c>
      <c r="Q39" s="32"/>
      <c r="R39" s="32"/>
      <c r="S39" s="32"/>
      <c r="T39" s="32"/>
    </row>
    <row r="40" spans="1:20" ht="55.2" x14ac:dyDescent="0.3">
      <c r="A40" s="33" t="s">
        <v>69</v>
      </c>
      <c r="B40" s="36"/>
      <c r="C40" s="36">
        <v>50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>
        <v>50</v>
      </c>
      <c r="Q40" s="32"/>
      <c r="R40" s="32"/>
      <c r="S40" s="32"/>
      <c r="T40" s="32"/>
    </row>
    <row r="41" spans="1:20" ht="69" x14ac:dyDescent="0.3">
      <c r="A41" s="33" t="s">
        <v>70</v>
      </c>
      <c r="B41" s="36"/>
      <c r="C41" s="36">
        <v>6800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>
        <v>6800</v>
      </c>
      <c r="Q41" s="32"/>
      <c r="R41" s="32"/>
      <c r="S41" s="32"/>
      <c r="T41" s="32"/>
    </row>
    <row r="42" spans="1:20" ht="96.6" x14ac:dyDescent="0.3">
      <c r="A42" s="33" t="s">
        <v>71</v>
      </c>
      <c r="B42" s="36">
        <v>1556.4352100000001</v>
      </c>
      <c r="C42" s="36">
        <v>668.8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7">
        <v>2225.2352099999998</v>
      </c>
      <c r="Q42" s="32"/>
      <c r="R42" s="32"/>
      <c r="S42" s="32"/>
      <c r="T42" s="32"/>
    </row>
    <row r="43" spans="1:20" ht="41.4" x14ac:dyDescent="0.3">
      <c r="A43" s="33" t="s">
        <v>72</v>
      </c>
      <c r="B43" s="36"/>
      <c r="C43" s="36">
        <v>181.94394</v>
      </c>
      <c r="D43" s="36"/>
      <c r="E43" s="36">
        <v>23.196480000000001</v>
      </c>
      <c r="F43" s="36"/>
      <c r="G43" s="36">
        <v>46.392960000000002</v>
      </c>
      <c r="H43" s="36">
        <v>23.196480000000001</v>
      </c>
      <c r="I43" s="36"/>
      <c r="J43" s="36">
        <v>354.48</v>
      </c>
      <c r="K43" s="36">
        <v>23.196480000000001</v>
      </c>
      <c r="L43" s="36">
        <v>115.9824</v>
      </c>
      <c r="M43" s="36"/>
      <c r="N43" s="36">
        <v>10.72016</v>
      </c>
      <c r="O43" s="36"/>
      <c r="P43" s="37">
        <v>779.10889999999995</v>
      </c>
      <c r="Q43" s="32"/>
      <c r="R43" s="32"/>
      <c r="S43" s="32"/>
      <c r="T43" s="32"/>
    </row>
    <row r="44" spans="1:20" ht="55.2" x14ac:dyDescent="0.3">
      <c r="A44" s="33" t="s">
        <v>73</v>
      </c>
      <c r="B44" s="36">
        <v>26810.55128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7">
        <v>26810.55128</v>
      </c>
      <c r="Q44" s="32"/>
      <c r="R44" s="32"/>
      <c r="S44" s="32"/>
      <c r="T44" s="32"/>
    </row>
    <row r="45" spans="1:20" x14ac:dyDescent="0.3">
      <c r="A45" s="30" t="s">
        <v>74</v>
      </c>
      <c r="B45" s="37">
        <v>553770.78119000001</v>
      </c>
      <c r="C45" s="37">
        <v>241927.94326</v>
      </c>
      <c r="D45" s="37">
        <v>70942.167000000001</v>
      </c>
      <c r="E45" s="37">
        <v>47616.05919</v>
      </c>
      <c r="F45" s="37">
        <v>22379.95277</v>
      </c>
      <c r="G45" s="37">
        <v>74082.750230000005</v>
      </c>
      <c r="H45" s="37">
        <v>33988.171739999998</v>
      </c>
      <c r="I45" s="37">
        <v>12940.237730000001</v>
      </c>
      <c r="J45" s="37">
        <v>135379.23378000001</v>
      </c>
      <c r="K45" s="37">
        <v>33793.868240000003</v>
      </c>
      <c r="L45" s="37">
        <v>79992.239270000005</v>
      </c>
      <c r="M45" s="37">
        <v>28660.999879999999</v>
      </c>
      <c r="N45" s="37">
        <v>52144.054499999998</v>
      </c>
      <c r="O45" s="37">
        <v>38737.901680000003</v>
      </c>
      <c r="P45" s="37">
        <v>1426356.3604600001</v>
      </c>
      <c r="Q45" s="31"/>
      <c r="R45" s="31"/>
      <c r="S45" s="31"/>
      <c r="T45" s="31"/>
    </row>
  </sheetData>
  <pageMargins left="0.23622047244094491" right="0.23622047244094491" top="0.15748031496062992" bottom="0.27559055118110237" header="0.15748031496062992" footer="0.15748031496062992"/>
  <pageSetup paperSize="9" scale="6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2015-11-19T01:36:52Z</dcterms:modified>
</cp:coreProperties>
</file>