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08"/>
  </bookViews>
  <sheets>
    <sheet name="Бюджетополучатели" sheetId="1" r:id="rId1"/>
    <sheet name="Муниципальные районы" sheetId="2" r:id="rId2"/>
  </sheets>
  <definedNames>
    <definedName name="EndData">Бюджетополучатели!$E$5</definedName>
    <definedName name="EndData1">Бюджетополучатели!$E$2</definedName>
    <definedName name="EndData2">'Муниципальные районы'!$A$1</definedName>
    <definedName name="period">Бюджетополучатели!$E$6</definedName>
    <definedName name="StartData">Бюджетополучатели!$E$4</definedName>
    <definedName name="StartData1">Бюджетополучатели!$E$1</definedName>
    <definedName name="Year">Бюджетополучатели!$E$8</definedName>
    <definedName name="_xlnm.Print_Titles" localSheetId="0">Бюджетополучатели!$37:$38</definedName>
    <definedName name="_xlnm.Print_Titles" localSheetId="1">'Муниципальные районы'!$1:$3</definedName>
    <definedName name="_xlnm.Print_Area" localSheetId="0">Бюджетополучатели!$A$1:$D$82</definedName>
    <definedName name="_xlnm.Print_Area" localSheetId="1">'Муниципальные районы'!$A$1:$P$53</definedName>
  </definedNames>
  <calcPr calcId="152511" refMode="R1C1"/>
</workbook>
</file>

<file path=xl/calcChain.xml><?xml version="1.0" encoding="utf-8"?>
<calcChain xmlns="http://schemas.openxmlformats.org/spreadsheetml/2006/main">
  <c r="B47" i="1" l="1"/>
  <c r="B80" i="1"/>
  <c r="D11" i="1" l="1"/>
  <c r="D14" i="1" l="1"/>
  <c r="D10" i="1" l="1"/>
  <c r="D6" i="1" s="1"/>
  <c r="H1" i="1" l="1"/>
  <c r="F1" i="1" l="1"/>
  <c r="E6" i="1" s="1"/>
  <c r="A2" i="1" s="1"/>
  <c r="E3" i="1" l="1"/>
  <c r="G3" i="1" s="1"/>
  <c r="A12" i="1" s="1"/>
  <c r="F3" i="1" l="1"/>
  <c r="A2" i="2"/>
  <c r="G1" i="1" l="1"/>
  <c r="A5" i="1" s="1"/>
  <c r="G2" i="1"/>
  <c r="F2" i="1"/>
</calcChain>
</file>

<file path=xl/sharedStrings.xml><?xml version="1.0" encoding="utf-8"?>
<sst xmlns="http://schemas.openxmlformats.org/spreadsheetml/2006/main" count="143" uniqueCount="142">
  <si>
    <t>тыс.рублей</t>
  </si>
  <si>
    <t>Собственные доходы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</si>
  <si>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</si>
  <si>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</si>
  <si>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</si>
  <si>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</si>
  <si>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</si>
  <si>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</si>
  <si>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</si>
  <si>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БАЛАНС</t>
  </si>
  <si>
    <t>Финансовая помощь из федерального бюджета</t>
  </si>
  <si>
    <t>в т.ч. целевые средства</t>
  </si>
  <si>
    <t>ИТОГО ДОХОДОВ</t>
  </si>
  <si>
    <t>ИТОГО РАСХОДОВ</t>
  </si>
  <si>
    <t>из них:</t>
  </si>
  <si>
    <t>Расшифровка расходов: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</si>
  <si>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</si>
  <si>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</si>
  <si>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</si>
  <si>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</si>
  <si>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</si>
  <si>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</si>
  <si>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</si>
  <si>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</si>
  <si>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</si>
  <si>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</si>
  <si>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</si>
  <si>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</si>
  <si>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</si>
  <si>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</si>
  <si>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</si>
  <si>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</si>
  <si>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</si>
  <si>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</si>
  <si>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</si>
  <si>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</si>
  <si>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</t>
  </si>
  <si>
    <t>Субсидии местным бюджетам на реализацию инвестиционных  мероприятий соответствующей подпрограммы соответствующей государственной программы Камчатского края</t>
  </si>
  <si>
    <t>Субвенции на выполнение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</si>
  <si>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на выполнение полномочий органов государственной власти Камчатского края по расчету и предоставлению дотаций бюджетам поселений</t>
  </si>
  <si>
    <t>Субвенции 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</si>
  <si>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на выполнение отдельных государственных полномочий Камчатского края  по социальному обслуживанию граждан в Камчатском крае</t>
  </si>
  <si>
    <t>Субвенции на выполнение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</si>
  <si>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на выполнение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</si>
  <si>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на выполнение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</si>
  <si>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на выполнение государственных полномочий по опеке и попечительству в Камчатском крае в части выплаты вознаграждения опекунам совершеннолетних недееспособных граждан, проживающим в Камчатском крае</t>
  </si>
  <si>
    <t>Субвенции на выполнение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</si>
  <si>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по обеспечению дополнительного образования детей в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</si>
  <si>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</si>
  <si>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</si>
  <si>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на осуществление государственных полномочий Камчатского края по присвоению спортивных разрядов</t>
  </si>
  <si>
    <t>Субвенции на выполнение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</si>
  <si>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</si>
  <si>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</si>
  <si>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</si>
  <si>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Иные межбюджетные трансферты на приобретение и установку котлов и сетевых насосов котельной "Центральная" с. Манилы Пенжинского района</t>
  </si>
  <si>
    <t>Иные межбюджетные трансферты на приобретение и установку котлов и сетевых насосов котельной "Центральная" с. Слаутное Пенжинского района</t>
  </si>
  <si>
    <t>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</si>
  <si>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Иные межбюджетные трансферты на приобретение (обустройство) вольеров для безнадзорных животных</t>
  </si>
  <si>
    <t>Иные межбюджетные трансферты на капитальный ремонт, установку двух дополнительных котлов на жидком топливе KS-400 в котельной № 6, прокладку дополнительного участка теплотрассы в канале от котельной № 6  ООО "Коммунэнерго УК МР" в Усть-Камчатском сельском поселении Камчатского края</t>
  </si>
  <si>
    <t>Иные межбюджетные трансферты на капитальный ремонт жилого дома по ул. Северная, д. 3 п. Ключи</t>
  </si>
  <si>
    <t>Иные межбюджетные трансферты на подготовку к отопительному зимнему периоду  многоквартирных домов в Камчатском крае</t>
  </si>
  <si>
    <t>Иные межбюджетные трансферты на оплату работ по актуализации схемы теплоснабжения Петропавловск-Камчатского городского округа с электронной моделью (с подробным гидравлическим расчетом)</t>
  </si>
  <si>
    <t>Иные межбюджетные трансферты на оплату работ по технологическому присоединению к сетям электро-, тепло- и водоснабжения потребителей микрорайона жилой застройки в районе 110 квартала в г. Петропавловске-Камчатском</t>
  </si>
  <si>
    <t>Иные межбюджетные трансферты на выполнение работ по благоустройству территорий, на которых располагаются объекты социальной инфраструктуры</t>
  </si>
  <si>
    <t>Расходы, связанные с особым режимом безопасного функционирования закрытых административно-территориальных образований</t>
  </si>
  <si>
    <t>Государственная поддержка малого и среднего предпринимательства, включая крестьянские (фермерские) хозяйства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</si>
  <si>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</si>
  <si>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Мероприятия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</si>
  <si>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На подключение общедоступных библиотек муниципальных образований в Камчатском крае к сети Интернет и развитие системы библиотечного дела с учетом задачи расширения информационных технологий и оцифровки</t>
  </si>
  <si>
    <t>Выплата единовременного пособия при всех формах устройства детей, лишенных родительского попечения, в семью</t>
  </si>
  <si>
    <t>Реализация мероприятий региональных программ в сфере дорожного хозяйства по решениям Правительства Российской Федерации</t>
  </si>
  <si>
    <t>Всего: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</si>
  <si>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</si>
  <si>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</si>
  <si>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</si>
  <si>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</si>
  <si>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</si>
  <si>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</si>
  <si>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</si>
  <si>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</si>
  <si>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</si>
  <si>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</si>
  <si>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науки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</si>
  <si>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</si>
  <si>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</si>
  <si>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</si>
  <si>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</si>
  <si>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</si>
  <si>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</si>
  <si>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</si>
  <si>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</si>
  <si>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</si>
  <si>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</si>
  <si>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</si>
  <si>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</si>
  <si>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</si>
  <si>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</si>
  <si>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</si>
  <si>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</si>
  <si>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</si>
  <si>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</si>
  <si>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</si>
  <si>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развития, предпринимательства и торговли Камчатского края</t>
  </si>
  <si>
    <t>Петропавловск-Камчатская городская территориальная избирательная комиссия</t>
  </si>
  <si>
    <t>Палата Уполномоченных в Камчатском крае</t>
  </si>
  <si>
    <t>Агентство по внутренней политике Камчатского края</t>
  </si>
  <si>
    <t>Министерство спорта и молодежной политики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</si>
  <si>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</si>
  <si>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</si>
  <si>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</si>
  <si>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</si>
  <si>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30.11.2015</t>
  </si>
  <si>
    <t>01.11.2015</t>
  </si>
  <si>
    <t>Иные межбюджетные трансферты на обеспечение членов Совета Федерации и их помощников в субъектах Российской Федерации по членам Совета Федерации и их помощникам в рамках непрограммного направления деятельности "Совет Федерации Федерального Собрания Российской Федерации"</t>
  </si>
  <si>
    <t>Субсидии бюджетам субъектов Российской Федерации и муниципальных образований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</t>
  </si>
  <si>
    <t>Субсидии бюджетам субъектов Российской Федерации и муниципальных образований на реализацию мероприятий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</t>
  </si>
  <si>
    <t>Субсидии бюджетам субъектов Российской Федерации и муниципальных образований на мероприятия государственной программы Российской Федерации "Доступная среда" на 2011 - 2015 годы в рамках подпрограммы "Обеспечение доступности приоритетных объектов и услуг в приоритетных сферах жизнедеятельности инвалидов и других маломобильных групп населения" государственной программы Российской Федерации "Доступная среда" на 2011 - 2015 годы</t>
  </si>
  <si>
    <t>Субсидии бюджетам субъектов Российской Федерации на модернизацию региональных систем дошкольного образования</t>
  </si>
  <si>
    <t>Иные межбюджетные трансферты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в рамках подпрограммы "Профилактика заболеваний и формирование здорового образа жизни. Развитие первичной медико-санитарной помощи" государственной программы Российской Федерации "Развитие здравоохранения"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</si>
  <si>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</si>
  <si>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Иные межбюджетные трансферты в целях улучшения лекарственного обеспечения граждан в рамках подпрограммы "Профилактика заболеваний и формирование здорового образа жизни. Развитие первичной медико-санитарной помощи" государственной программы Российской Федерации "Развитие здравоохранения"</t>
  </si>
  <si>
    <t>Субвенции бюджетам субъектов Российской Федерации и муниципальных образований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в рамках подпрограммы "Создание условий для обеспечения доступным и комфортным жильем граждан России"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</si>
  <si>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</si>
  <si>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Разработка и реализация комплекса мер по оказанию поддержки детям, оказавшимся в трудной жизненной ситуации (расходы за счет Фонда поддержки детей, находящихся в трудной жизненной ситуации)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</si>
  <si>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</si>
  <si>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Украину и находящихся  в пунктах временного размещения, по иным непрограммным мероприятиям в рамках непрограммного направления деятельности "Реализация функций иных федеральных органов государственной власти"</t>
  </si>
  <si>
    <t>Субсидии бюджетам субъектов Российской Федерации и муниципальных образований на финансовое обеспечение мероприятий по экономическому и социальному развитию Дальнего Востока и Забайкалья на период до 2013 года в рамках федеральной целевой программы "Экономическое и социальное развитие Дальнего Востока и Байкальского региона на период до 2018 года" государственной программы Российской Федерации "Социально-экономическое развитие Дальнего Востока и Байкальского региона" (объекты капитального строительства собственности муниципальных образований)</t>
  </si>
  <si>
    <t>Иные межбюджетные трансферты на реализацию мероприятий региональных программ в сфере дорожного хозяйства по решениям Правительства Российской Федерации в рамках подпрограммы "Дорожное хозяйство" государственной программы Российской Федерации "Развитие транспортной системы"</t>
  </si>
  <si>
    <t>Субвенции бюджетам субъектов Российской Федерации и муниципальных образований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в рамках подпрограммы "Создание условий для обеспечения доступным и комфортным жильем граждан России"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</si>
  <si>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 (Средства Пенсионного фонда РФ)</t>
  </si>
  <si>
    <t xml:space="preserve">Кредиты коммерческих банков </t>
  </si>
  <si>
    <t>целевые федеральные средства:</t>
  </si>
  <si>
    <t>Погашение бюджетного кредита</t>
  </si>
  <si>
    <t>Процентные платежи по кредиту</t>
  </si>
  <si>
    <t>* Отрицательное значение сложилось за счет возврата неиспользованных средств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</si>
  <si>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помещениями*</t>
  </si>
  <si>
    <t>Субвенции на выполнение государственных полномочий Камчатского края по предоставлению единовременной денежной выплаты гражданам, усыновившим (удочерившим) ребенка (детей) в Камчатском крае*</t>
  </si>
  <si>
    <t>Иные межбюджетные трансферты на уплату налога на имущество организаций муниципальными учреждениями в Камчатском крае*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</si>
  <si>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Камчатского края*</t>
  </si>
  <si>
    <t>Иные межбюджетные трансферты на оплату ремонтно-восстановительных работ жилых домов по ул. Северная, д. 1, 2, 3, 5; ул. Октябрьская, д. 6; ул. 60 лет Октября, д. 5, 6 села Аянка, пострадавших от паводков в июне 2014 года*</t>
  </si>
  <si>
    <t>Иные межбюджетные трансферты на оплату работ по технологическому присоединению потребителей микрорайона жилой застройки в районе 110 квартала в г. Петропавловск-Камчатском*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</si>
</sst>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4" fillId="0" borderId="0" xfId="0" applyFont="1" applyBorder="1" applyAlignment="1">
      <alignment horizontal="right"/>
    </xf>
    <xf numFmtId="164" fontId="2" fillId="0" borderId="4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49" fontId="3" fillId="0" borderId="4" xfId="0" applyNumberFormat="1" applyFont="1" applyBorder="1" applyAlignment="1">
      <alignment horizontal="left" vertical="center" wrapText="1"/>
    </xf>
    <xf numFmtId="0" fontId="6" fillId="2" borderId="0" xfId="0" applyFont="1" applyFill="1" applyBorder="1" applyAlignment="1"/>
    <xf numFmtId="164" fontId="7" fillId="2" borderId="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4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164" fontId="2" fillId="0" borderId="0" xfId="0" applyNumberFormat="1" applyFont="1" applyFill="1" applyBorder="1" applyAlignment="1">
      <alignment horizontal="right" wrapText="1"/>
    </xf>
    <xf numFmtId="164" fontId="17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wrapText="1"/>
    </xf>
    <xf numFmtId="0" fontId="16" fillId="0" borderId="4" xfId="0" applyFont="1" applyFill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right" vertical="center" wrapText="1"/>
    </xf>
    <xf numFmtId="49" fontId="16" fillId="0" borderId="4" xfId="0" applyNumberFormat="1" applyFont="1" applyBorder="1" applyAlignment="1">
      <alignment horizontal="left" vertical="center" wrapText="1"/>
    </xf>
    <xf numFmtId="3" fontId="16" fillId="0" borderId="4" xfId="0" applyNumberFormat="1" applyFont="1" applyBorder="1" applyAlignment="1">
      <alignment horizontal="right" vertical="center" wrapText="1"/>
    </xf>
    <xf numFmtId="0" fontId="19" fillId="0" borderId="0" xfId="0" applyNumberFormat="1" applyFont="1"/>
    <xf numFmtId="0" fontId="19" fillId="0" borderId="0" xfId="0" applyFont="1"/>
    <xf numFmtId="14" fontId="19" fillId="0" borderId="0" xfId="0" applyNumberFormat="1" applyFont="1"/>
    <xf numFmtId="49" fontId="5" fillId="2" borderId="4" xfId="0" applyNumberFormat="1" applyFont="1" applyFill="1" applyBorder="1" applyAlignment="1">
      <alignment horizontal="left" wrapText="1"/>
    </xf>
    <xf numFmtId="0" fontId="20" fillId="0" borderId="0" xfId="0" applyFont="1"/>
    <xf numFmtId="0" fontId="21" fillId="0" borderId="0" xfId="0" applyFont="1"/>
    <xf numFmtId="0" fontId="21" fillId="0" borderId="4" xfId="0" applyFont="1" applyBorder="1" applyAlignment="1">
      <alignment horizontal="left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vertical="center" wrapText="1"/>
    </xf>
    <xf numFmtId="3" fontId="3" fillId="2" borderId="4" xfId="0" applyNumberFormat="1" applyFont="1" applyFill="1" applyBorder="1" applyAlignment="1">
      <alignment horizontal="right" wrapText="1"/>
    </xf>
    <xf numFmtId="3" fontId="2" fillId="2" borderId="4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22" fillId="2" borderId="0" xfId="0" applyNumberFormat="1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/>
    </xf>
    <xf numFmtId="164" fontId="17" fillId="0" borderId="4" xfId="0" applyNumberFormat="1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view="pageBreakPreview" zoomScaleNormal="100" zoomScaleSheetLayoutView="100" workbookViewId="0">
      <selection activeCell="A7" sqref="A7:C7"/>
    </sheetView>
  </sheetViews>
  <sheetFormatPr defaultRowHeight="14.4" x14ac:dyDescent="0.3"/>
  <cols>
    <col min="1" max="1" width="69.33203125" customWidth="1"/>
    <col min="2" max="2" width="18.109375" customWidth="1"/>
    <col min="3" max="3" width="20.33203125" customWidth="1"/>
    <col min="4" max="4" width="16.5546875" customWidth="1"/>
    <col min="5" max="5" width="12.5546875" customWidth="1"/>
    <col min="6" max="6" width="16" bestFit="1" customWidth="1"/>
    <col min="8" max="8" width="10.109375" bestFit="1" customWidth="1"/>
  </cols>
  <sheetData>
    <row r="1" spans="1:8" ht="15.6" x14ac:dyDescent="0.3">
      <c r="A1" s="43" t="s">
        <v>9</v>
      </c>
      <c r="B1" s="43"/>
      <c r="C1" s="43"/>
      <c r="D1" s="43"/>
      <c r="E1" s="28" t="s">
        <v>113</v>
      </c>
      <c r="F1" s="29" t="str">
        <f>TEXT(E1,"[$-FC19]ММ")</f>
        <v>11</v>
      </c>
      <c r="G1" s="29" t="str">
        <f>TEXT(E1,"[$-FC19]ДД.ММ.ГГГ \г")</f>
        <v>01.11.2015 г</v>
      </c>
      <c r="H1" s="29" t="str">
        <f>TEXT(E1,"[$-FC19]ГГГГ")</f>
        <v>2015</v>
      </c>
    </row>
    <row r="2" spans="1:8" ht="15.6" x14ac:dyDescent="0.3">
      <c r="A2" s="43" t="str">
        <f>CONCATENATE("доходов и расходов краевого бюджета за ",period," ",H1," года")</f>
        <v>доходов и расходов краевого бюджета за ноябрь 2015 года</v>
      </c>
      <c r="B2" s="43"/>
      <c r="C2" s="43"/>
      <c r="D2" s="43"/>
      <c r="E2" s="28" t="s">
        <v>112</v>
      </c>
      <c r="F2" s="29" t="str">
        <f>TEXT(E2,"[$-FC19]ДД ММММ ГГГ \г")</f>
        <v>30 ноября 2015 г</v>
      </c>
      <c r="G2" s="29" t="str">
        <f>TEXT(E2,"[$-FC19]ДД.ММ.ГГГ \г")</f>
        <v>30.11.2015 г</v>
      </c>
      <c r="H2" s="30"/>
    </row>
    <row r="3" spans="1:8" x14ac:dyDescent="0.3">
      <c r="A3" s="1"/>
      <c r="B3" s="2"/>
      <c r="C3" s="2"/>
      <c r="D3" s="3"/>
      <c r="E3" s="29">
        <f>EndData1+1</f>
        <v>42339</v>
      </c>
      <c r="F3" s="29" t="str">
        <f>TEXT(E3,"[$-FC19]ДД ММММ ГГГ \г")</f>
        <v>01 декабря 2015 г</v>
      </c>
      <c r="G3" s="29" t="str">
        <f>TEXT(E3,"[$-FC19]ДД.ММ.ГГГ \г")</f>
        <v>01.12.2015 г</v>
      </c>
      <c r="H3" s="29"/>
    </row>
    <row r="4" spans="1:8" x14ac:dyDescent="0.3">
      <c r="A4" s="4"/>
      <c r="B4" s="5"/>
      <c r="C4" s="5"/>
      <c r="D4" s="6" t="s">
        <v>0</v>
      </c>
      <c r="E4" s="29"/>
      <c r="F4" s="29"/>
      <c r="G4" s="29"/>
      <c r="H4" s="29"/>
    </row>
    <row r="5" spans="1:8" x14ac:dyDescent="0.3">
      <c r="A5" s="44" t="str">
        <f>CONCATENATE("Остатки средств на ",G1,"ода")</f>
        <v>Остатки средств на 01.11.2015 года</v>
      </c>
      <c r="B5" s="45"/>
      <c r="C5" s="45"/>
      <c r="D5" s="41">
        <v>4167300</v>
      </c>
      <c r="E5" s="30"/>
      <c r="F5" s="29"/>
      <c r="G5" s="29"/>
      <c r="H5" s="29"/>
    </row>
    <row r="6" spans="1:8" x14ac:dyDescent="0.3">
      <c r="A6" s="47" t="s">
        <v>1</v>
      </c>
      <c r="B6" s="53"/>
      <c r="C6" s="53"/>
      <c r="D6" s="39">
        <f>D10-D8-D7</f>
        <v>1539137.6330300011</v>
      </c>
      <c r="E6" s="29" t="str">
        <f>IF(F1="01","январь",(IF(F1="02","февраль",(IF(F1="03","март",(IF(F1="04","апрель",(IF(F1="05","май",(IF(F1="06","июнь",(IF(F1="07","июль",(IF(F1="08","август",(IF(F1="09","сентябрь",(IF(F1="08","август",(IF(F1="09","сентябрь",(IF(F1="10","октябрь",(IF(F1="11","ноябрь","декабрь")))))))))))))))))))))))))</f>
        <v>ноябрь</v>
      </c>
      <c r="F6" s="29"/>
      <c r="G6" s="29"/>
      <c r="H6" s="29"/>
    </row>
    <row r="7" spans="1:8" x14ac:dyDescent="0.3">
      <c r="A7" s="47" t="s">
        <v>131</v>
      </c>
      <c r="B7" s="53"/>
      <c r="C7" s="53"/>
      <c r="D7" s="39">
        <v>1582163</v>
      </c>
      <c r="E7" s="29"/>
      <c r="F7" s="29"/>
      <c r="G7" s="29"/>
      <c r="H7" s="29"/>
    </row>
    <row r="8" spans="1:8" x14ac:dyDescent="0.3">
      <c r="A8" s="54" t="s">
        <v>10</v>
      </c>
      <c r="B8" s="53"/>
      <c r="C8" s="53"/>
      <c r="D8" s="39">
        <v>2899119</v>
      </c>
      <c r="E8" s="29"/>
      <c r="F8" s="29"/>
      <c r="G8" s="29"/>
      <c r="H8" s="29"/>
    </row>
    <row r="9" spans="1:8" x14ac:dyDescent="0.3">
      <c r="A9" s="54" t="s">
        <v>11</v>
      </c>
      <c r="B9" s="53"/>
      <c r="C9" s="53"/>
      <c r="D9" s="40">
        <v>1301512</v>
      </c>
    </row>
    <row r="10" spans="1:8" x14ac:dyDescent="0.3">
      <c r="A10" s="55" t="s">
        <v>12</v>
      </c>
      <c r="B10" s="56"/>
      <c r="C10" s="56"/>
      <c r="D10" s="40">
        <f>D12-D5+D11</f>
        <v>6020419.6330300011</v>
      </c>
    </row>
    <row r="11" spans="1:8" x14ac:dyDescent="0.3">
      <c r="A11" s="55" t="s">
        <v>13</v>
      </c>
      <c r="B11" s="56"/>
      <c r="C11" s="56"/>
      <c r="D11" s="41">
        <f>B80+'Муниципальные районы'!P50</f>
        <v>5368571.6330300011</v>
      </c>
    </row>
    <row r="12" spans="1:8" x14ac:dyDescent="0.3">
      <c r="A12" s="46" t="str">
        <f>CONCATENATE("Остатки средств на ",G3,"ода")</f>
        <v>Остатки средств на 01.12.2015 года</v>
      </c>
      <c r="B12" s="47"/>
      <c r="C12" s="47"/>
      <c r="D12" s="41">
        <v>4819148</v>
      </c>
    </row>
    <row r="13" spans="1:8" x14ac:dyDescent="0.3">
      <c r="A13" s="57" t="s">
        <v>14</v>
      </c>
      <c r="B13" s="58"/>
      <c r="C13" s="58"/>
      <c r="D13" s="7"/>
    </row>
    <row r="14" spans="1:8" x14ac:dyDescent="0.3">
      <c r="A14" s="57" t="s">
        <v>132</v>
      </c>
      <c r="B14" s="58"/>
      <c r="C14" s="58"/>
      <c r="D14" s="41">
        <f>SUM(D15:D31)</f>
        <v>1342912.1088299998</v>
      </c>
    </row>
    <row r="15" spans="1:8" ht="41.4" customHeight="1" x14ac:dyDescent="0.3">
      <c r="A15" s="47" t="s">
        <v>114</v>
      </c>
      <c r="B15" s="53"/>
      <c r="C15" s="53"/>
      <c r="D15" s="39">
        <v>17</v>
      </c>
    </row>
    <row r="16" spans="1:8" ht="69.599999999999994" customHeight="1" x14ac:dyDescent="0.3">
      <c r="A16" s="47" t="s">
        <v>115</v>
      </c>
      <c r="B16" s="53"/>
      <c r="C16" s="53"/>
      <c r="D16" s="39">
        <v>2335.4</v>
      </c>
    </row>
    <row r="17" spans="1:4" ht="55.8" customHeight="1" x14ac:dyDescent="0.3">
      <c r="A17" s="47" t="s">
        <v>116</v>
      </c>
      <c r="B17" s="53"/>
      <c r="C17" s="53"/>
      <c r="D17" s="39">
        <v>629637.46947999974</v>
      </c>
    </row>
    <row r="18" spans="1:4" ht="55.2" customHeight="1" x14ac:dyDescent="0.3">
      <c r="A18" s="47" t="s">
        <v>117</v>
      </c>
      <c r="B18" s="53"/>
      <c r="C18" s="53"/>
      <c r="D18" s="39">
        <v>189.7</v>
      </c>
    </row>
    <row r="19" spans="1:4" ht="17.399999999999999" customHeight="1" x14ac:dyDescent="0.3">
      <c r="A19" s="47" t="s">
        <v>118</v>
      </c>
      <c r="B19" s="53"/>
      <c r="C19" s="53"/>
      <c r="D19" s="39">
        <v>59918</v>
      </c>
    </row>
    <row r="20" spans="1:4" ht="82.2" customHeight="1" x14ac:dyDescent="0.3">
      <c r="A20" s="47" t="s">
        <v>119</v>
      </c>
      <c r="B20" s="53"/>
      <c r="C20" s="53"/>
      <c r="D20" s="39">
        <v>1198</v>
      </c>
    </row>
    <row r="21" spans="1:4" ht="43.2" customHeight="1" x14ac:dyDescent="0.3">
      <c r="A21" s="47" t="s">
        <v>120</v>
      </c>
      <c r="B21" s="53"/>
      <c r="C21" s="53"/>
      <c r="D21" s="39">
        <v>17105</v>
      </c>
    </row>
    <row r="22" spans="1:4" ht="44.4" customHeight="1" x14ac:dyDescent="0.3">
      <c r="A22" s="47" t="s">
        <v>121</v>
      </c>
      <c r="B22" s="53"/>
      <c r="C22" s="53"/>
      <c r="D22" s="39">
        <v>19561</v>
      </c>
    </row>
    <row r="23" spans="1:4" ht="82.2" customHeight="1" x14ac:dyDescent="0.3">
      <c r="A23" s="47" t="s">
        <v>129</v>
      </c>
      <c r="B23" s="53"/>
      <c r="C23" s="53"/>
      <c r="D23" s="39">
        <v>1143</v>
      </c>
    </row>
    <row r="24" spans="1:4" ht="83.4" customHeight="1" x14ac:dyDescent="0.3">
      <c r="A24" s="47" t="s">
        <v>122</v>
      </c>
      <c r="B24" s="53"/>
      <c r="C24" s="53"/>
      <c r="D24" s="39">
        <v>3666.4</v>
      </c>
    </row>
    <row r="25" spans="1:4" ht="27.6" customHeight="1" x14ac:dyDescent="0.3">
      <c r="A25" s="47" t="s">
        <v>123</v>
      </c>
      <c r="B25" s="53"/>
      <c r="C25" s="53"/>
      <c r="D25" s="39">
        <v>87</v>
      </c>
    </row>
    <row r="26" spans="1:4" ht="30" customHeight="1" x14ac:dyDescent="0.3">
      <c r="A26" s="47" t="s">
        <v>124</v>
      </c>
      <c r="B26" s="53"/>
      <c r="C26" s="53"/>
      <c r="D26" s="39">
        <v>1669</v>
      </c>
    </row>
    <row r="27" spans="1:4" ht="41.4" customHeight="1" x14ac:dyDescent="0.3">
      <c r="A27" s="47" t="s">
        <v>130</v>
      </c>
      <c r="B27" s="53"/>
      <c r="C27" s="53"/>
      <c r="D27" s="39">
        <v>92</v>
      </c>
    </row>
    <row r="28" spans="1:4" ht="32.4" customHeight="1" x14ac:dyDescent="0.3">
      <c r="A28" s="47" t="s">
        <v>125</v>
      </c>
      <c r="B28" s="53"/>
      <c r="C28" s="53"/>
      <c r="D28" s="39">
        <v>311</v>
      </c>
    </row>
    <row r="29" spans="1:4" ht="54.6" customHeight="1" x14ac:dyDescent="0.3">
      <c r="A29" s="47" t="s">
        <v>126</v>
      </c>
      <c r="B29" s="53"/>
      <c r="C29" s="53"/>
      <c r="D29" s="39">
        <v>25836</v>
      </c>
    </row>
    <row r="30" spans="1:4" ht="81.599999999999994" customHeight="1" x14ac:dyDescent="0.3">
      <c r="A30" s="47" t="s">
        <v>127</v>
      </c>
      <c r="B30" s="53"/>
      <c r="C30" s="53"/>
      <c r="D30" s="39">
        <v>571276.13934999995</v>
      </c>
    </row>
    <row r="31" spans="1:4" ht="42" customHeight="1" x14ac:dyDescent="0.3">
      <c r="A31" s="47" t="s">
        <v>128</v>
      </c>
      <c r="B31" s="53"/>
      <c r="C31" s="53"/>
      <c r="D31" s="39">
        <v>8870</v>
      </c>
    </row>
    <row r="32" spans="1:4" x14ac:dyDescent="0.3">
      <c r="A32" s="21"/>
      <c r="B32" s="22"/>
      <c r="C32" s="22"/>
      <c r="D32" s="20"/>
    </row>
    <row r="33" spans="1:4" x14ac:dyDescent="0.3">
      <c r="A33" s="21"/>
      <c r="B33" s="22"/>
      <c r="C33" s="22"/>
      <c r="D33" s="20"/>
    </row>
    <row r="34" spans="1:4" x14ac:dyDescent="0.3">
      <c r="A34" s="21"/>
      <c r="B34" s="22"/>
      <c r="C34" s="22"/>
      <c r="D34" s="20"/>
    </row>
    <row r="35" spans="1:4" x14ac:dyDescent="0.3">
      <c r="A35" s="21"/>
      <c r="B35" s="22"/>
      <c r="C35" s="22"/>
      <c r="D35" s="20"/>
    </row>
    <row r="36" spans="1:4" x14ac:dyDescent="0.3">
      <c r="A36" s="23" t="s">
        <v>15</v>
      </c>
      <c r="B36" s="8"/>
      <c r="C36" s="8"/>
      <c r="D36" s="9"/>
    </row>
    <row r="37" spans="1:4" x14ac:dyDescent="0.3">
      <c r="A37" s="48" t="s">
        <v>16</v>
      </c>
      <c r="B37" s="50" t="s">
        <v>2</v>
      </c>
      <c r="C37" s="51" t="s">
        <v>3</v>
      </c>
      <c r="D37" s="52"/>
    </row>
    <row r="38" spans="1:4" ht="90" customHeight="1" x14ac:dyDescent="0.3">
      <c r="A38" s="49"/>
      <c r="B38" s="50"/>
      <c r="C38" s="24" t="s">
        <v>4</v>
      </c>
      <c r="D38" s="24" t="s">
        <v>5</v>
      </c>
    </row>
    <row r="39" spans="1:4" x14ac:dyDescent="0.3">
      <c r="A39" s="10" t="s">
        <v>73</v>
      </c>
      <c r="B39" s="25">
        <v>14372.385200000001</v>
      </c>
      <c r="C39" s="25">
        <v>10150.021640000001</v>
      </c>
      <c r="D39" s="25">
        <v>1573.6420599999999</v>
      </c>
    </row>
    <row r="40" spans="1:4" x14ac:dyDescent="0.3">
      <c r="A40" s="10" t="s">
        <v>74</v>
      </c>
      <c r="B40" s="25">
        <v>2713.15272</v>
      </c>
      <c r="C40" s="25">
        <v>1726.8282200000001</v>
      </c>
      <c r="D40" s="25"/>
    </row>
    <row r="41" spans="1:4" x14ac:dyDescent="0.3">
      <c r="A41" s="10" t="s">
        <v>75</v>
      </c>
      <c r="B41" s="25">
        <v>4516.9980299999997</v>
      </c>
      <c r="C41" s="25">
        <v>3327.4909200000002</v>
      </c>
      <c r="D41" s="25">
        <v>1189.50711</v>
      </c>
    </row>
    <row r="42" spans="1:4" x14ac:dyDescent="0.3">
      <c r="A42" s="10" t="s">
        <v>76</v>
      </c>
      <c r="B42" s="25">
        <v>83486.907149999999</v>
      </c>
      <c r="C42" s="25">
        <v>14863.76362</v>
      </c>
      <c r="D42" s="25">
        <v>3767.3782299999998</v>
      </c>
    </row>
    <row r="43" spans="1:4" ht="27.6" x14ac:dyDescent="0.3">
      <c r="A43" s="10" t="s">
        <v>77</v>
      </c>
      <c r="B43" s="25">
        <v>59821.328450000001</v>
      </c>
      <c r="C43" s="25">
        <v>3205.145</v>
      </c>
      <c r="D43" s="25">
        <v>701.82500000000005</v>
      </c>
    </row>
    <row r="44" spans="1:4" x14ac:dyDescent="0.3">
      <c r="A44" s="10" t="s">
        <v>78</v>
      </c>
      <c r="B44" s="25">
        <v>10553.608260000001</v>
      </c>
      <c r="C44" s="25">
        <v>826.38256000000001</v>
      </c>
      <c r="D44" s="25">
        <v>338.7353</v>
      </c>
    </row>
    <row r="45" spans="1:4" x14ac:dyDescent="0.3">
      <c r="A45" s="10" t="s">
        <v>79</v>
      </c>
      <c r="B45" s="25">
        <v>7580.7101599999996</v>
      </c>
      <c r="C45" s="25">
        <v>1008.91033</v>
      </c>
      <c r="D45" s="25">
        <v>501.43977999999998</v>
      </c>
    </row>
    <row r="46" spans="1:4" ht="27.6" x14ac:dyDescent="0.3">
      <c r="A46" s="10" t="s">
        <v>80</v>
      </c>
      <c r="B46" s="25">
        <v>282759.92945</v>
      </c>
      <c r="C46" s="25">
        <v>6430.81167</v>
      </c>
      <c r="D46" s="25">
        <v>1768.0600300000001</v>
      </c>
    </row>
    <row r="47" spans="1:4" x14ac:dyDescent="0.3">
      <c r="A47" s="10" t="s">
        <v>81</v>
      </c>
      <c r="B47" s="25">
        <f>9620.87254-119</f>
        <v>9501.8725400000003</v>
      </c>
      <c r="C47" s="25">
        <v>3407.3686200000002</v>
      </c>
      <c r="D47" s="25">
        <v>-842.43763000000001</v>
      </c>
    </row>
    <row r="48" spans="1:4" x14ac:dyDescent="0.3">
      <c r="A48" s="10" t="s">
        <v>82</v>
      </c>
      <c r="B48" s="25">
        <v>25934.304489999999</v>
      </c>
      <c r="C48" s="25">
        <v>4271.5992999999999</v>
      </c>
      <c r="D48" s="25">
        <v>1392.18922</v>
      </c>
    </row>
    <row r="49" spans="1:4" x14ac:dyDescent="0.3">
      <c r="A49" s="10" t="s">
        <v>83</v>
      </c>
      <c r="B49" s="25">
        <v>211257.32873000001</v>
      </c>
      <c r="C49" s="25">
        <v>18681.880069999999</v>
      </c>
      <c r="D49" s="25">
        <v>4653.1390199999996</v>
      </c>
    </row>
    <row r="50" spans="1:4" x14ac:dyDescent="0.3">
      <c r="A50" s="10" t="s">
        <v>84</v>
      </c>
      <c r="B50" s="25">
        <v>548578.29584000004</v>
      </c>
      <c r="C50" s="25">
        <v>13097.27348</v>
      </c>
      <c r="D50" s="25">
        <v>2726.2135600000001</v>
      </c>
    </row>
    <row r="51" spans="1:4" x14ac:dyDescent="0.3">
      <c r="A51" s="10" t="s">
        <v>85</v>
      </c>
      <c r="B51" s="25">
        <v>423812.17924000003</v>
      </c>
      <c r="C51" s="25">
        <v>15239.3765</v>
      </c>
      <c r="D51" s="25">
        <v>4138.7645400000001</v>
      </c>
    </row>
    <row r="52" spans="1:4" x14ac:dyDescent="0.3">
      <c r="A52" s="10" t="s">
        <v>86</v>
      </c>
      <c r="B52" s="25">
        <v>54731.547509999997</v>
      </c>
      <c r="C52" s="25">
        <v>1578.0994000000001</v>
      </c>
      <c r="D52" s="25">
        <v>344.38756000000001</v>
      </c>
    </row>
    <row r="53" spans="1:4" ht="27.6" x14ac:dyDescent="0.3">
      <c r="A53" s="10" t="s">
        <v>87</v>
      </c>
      <c r="B53" s="25">
        <v>60936.402139999998</v>
      </c>
      <c r="C53" s="25">
        <v>42042.351439999999</v>
      </c>
      <c r="D53" s="25">
        <v>11122.33366</v>
      </c>
    </row>
    <row r="54" spans="1:4" x14ac:dyDescent="0.3">
      <c r="A54" s="10" t="s">
        <v>88</v>
      </c>
      <c r="B54" s="25">
        <v>13474.77267</v>
      </c>
      <c r="C54" s="25">
        <v>1224.0112799999999</v>
      </c>
      <c r="D54" s="25">
        <v>388.22462999999999</v>
      </c>
    </row>
    <row r="55" spans="1:4" x14ac:dyDescent="0.3">
      <c r="A55" s="10" t="s">
        <v>89</v>
      </c>
      <c r="B55" s="25">
        <v>6046.13004</v>
      </c>
      <c r="C55" s="25">
        <v>3683.87428</v>
      </c>
      <c r="D55" s="25">
        <v>45.991489999999999</v>
      </c>
    </row>
    <row r="56" spans="1:4" x14ac:dyDescent="0.3">
      <c r="A56" s="10" t="s">
        <v>90</v>
      </c>
      <c r="B56" s="25">
        <v>4290.4893400000001</v>
      </c>
      <c r="C56" s="25">
        <v>1778.6453799999999</v>
      </c>
      <c r="D56" s="25">
        <v>239.04971</v>
      </c>
    </row>
    <row r="57" spans="1:4" x14ac:dyDescent="0.3">
      <c r="A57" s="10" t="s">
        <v>91</v>
      </c>
      <c r="B57" s="25">
        <v>2618.4353599999999</v>
      </c>
      <c r="C57" s="25">
        <v>1610.0322900000001</v>
      </c>
      <c r="D57" s="25">
        <v>335.84980999999999</v>
      </c>
    </row>
    <row r="58" spans="1:4" ht="27.6" x14ac:dyDescent="0.3">
      <c r="A58" s="10" t="s">
        <v>92</v>
      </c>
      <c r="B58" s="25">
        <v>36116.862959999999</v>
      </c>
      <c r="C58" s="25">
        <v>14713.4902</v>
      </c>
      <c r="D58" s="25">
        <v>3108.47199</v>
      </c>
    </row>
    <row r="59" spans="1:4" x14ac:dyDescent="0.3">
      <c r="A59" s="10" t="s">
        <v>93</v>
      </c>
      <c r="B59" s="25">
        <v>15811.611279999999</v>
      </c>
      <c r="C59" s="25">
        <v>888.09299999999996</v>
      </c>
      <c r="D59" s="25">
        <v>157.94200000000001</v>
      </c>
    </row>
    <row r="60" spans="1:4" x14ac:dyDescent="0.3">
      <c r="A60" s="10" t="s">
        <v>94</v>
      </c>
      <c r="B60" s="25">
        <v>290448.36411999998</v>
      </c>
      <c r="C60" s="25">
        <v>5395.9858899999999</v>
      </c>
      <c r="D60" s="25">
        <v>1684.49764</v>
      </c>
    </row>
    <row r="61" spans="1:4" x14ac:dyDescent="0.3">
      <c r="A61" s="10" t="s">
        <v>95</v>
      </c>
      <c r="B61" s="25">
        <v>22968.87658</v>
      </c>
      <c r="C61" s="25">
        <v>16835.645850000001</v>
      </c>
      <c r="D61" s="25">
        <v>2905.8139799999999</v>
      </c>
    </row>
    <row r="62" spans="1:4" x14ac:dyDescent="0.3">
      <c r="A62" s="10" t="s">
        <v>96</v>
      </c>
      <c r="B62" s="25">
        <v>2978.0880699999998</v>
      </c>
      <c r="C62" s="25">
        <v>2616.6658499999999</v>
      </c>
      <c r="D62" s="25"/>
    </row>
    <row r="63" spans="1:4" x14ac:dyDescent="0.3">
      <c r="A63" s="10" t="s">
        <v>97</v>
      </c>
      <c r="B63" s="25">
        <v>1005.94647</v>
      </c>
      <c r="C63" s="25">
        <v>450.24400000000003</v>
      </c>
      <c r="D63" s="25">
        <v>127.321</v>
      </c>
    </row>
    <row r="64" spans="1:4" x14ac:dyDescent="0.3">
      <c r="A64" s="10" t="s">
        <v>98</v>
      </c>
      <c r="B64" s="25">
        <v>2056.2042000000001</v>
      </c>
      <c r="C64" s="25">
        <v>1317.9231500000001</v>
      </c>
      <c r="D64" s="25">
        <v>209.23197999999999</v>
      </c>
    </row>
    <row r="65" spans="1:4" x14ac:dyDescent="0.3">
      <c r="A65" s="10" t="s">
        <v>99</v>
      </c>
      <c r="B65" s="25">
        <v>1844.5854400000001</v>
      </c>
      <c r="C65" s="25">
        <v>1336.88048</v>
      </c>
      <c r="D65" s="25">
        <v>245.26895999999999</v>
      </c>
    </row>
    <row r="66" spans="1:4" x14ac:dyDescent="0.3">
      <c r="A66" s="10" t="s">
        <v>100</v>
      </c>
      <c r="B66" s="25">
        <v>1814.6886099999999</v>
      </c>
      <c r="C66" s="25">
        <v>1265.36771</v>
      </c>
      <c r="D66" s="25">
        <v>246.90156999999999</v>
      </c>
    </row>
    <row r="67" spans="1:4" x14ac:dyDescent="0.3">
      <c r="A67" s="10" t="s">
        <v>101</v>
      </c>
      <c r="B67" s="25">
        <v>986.81451000000004</v>
      </c>
      <c r="C67" s="25">
        <v>699.43425999999999</v>
      </c>
      <c r="D67" s="25">
        <v>151.47054</v>
      </c>
    </row>
    <row r="68" spans="1:4" x14ac:dyDescent="0.3">
      <c r="A68" s="10" t="s">
        <v>102</v>
      </c>
      <c r="B68" s="25">
        <v>2716.10313</v>
      </c>
      <c r="C68" s="25">
        <v>1846.7295899999999</v>
      </c>
      <c r="D68" s="25">
        <v>176.19202000000001</v>
      </c>
    </row>
    <row r="69" spans="1:4" ht="27.6" x14ac:dyDescent="0.3">
      <c r="A69" s="10" t="s">
        <v>103</v>
      </c>
      <c r="B69" s="25">
        <v>189151.70691000001</v>
      </c>
      <c r="C69" s="25">
        <v>20640.623599999999</v>
      </c>
      <c r="D69" s="25">
        <v>5643.4974099999999</v>
      </c>
    </row>
    <row r="70" spans="1:4" ht="27.6" x14ac:dyDescent="0.3">
      <c r="A70" s="10" t="s">
        <v>104</v>
      </c>
      <c r="B70" s="25">
        <v>225.53189</v>
      </c>
      <c r="C70" s="25">
        <v>172.17735999999999</v>
      </c>
      <c r="D70" s="25">
        <v>17.562090000000001</v>
      </c>
    </row>
    <row r="71" spans="1:4" x14ac:dyDescent="0.3">
      <c r="A71" s="10" t="s">
        <v>105</v>
      </c>
      <c r="B71" s="25">
        <v>3744.4069199999999</v>
      </c>
      <c r="C71" s="25">
        <v>1410.8810800000001</v>
      </c>
      <c r="D71" s="25">
        <v>242.78475</v>
      </c>
    </row>
    <row r="72" spans="1:4" x14ac:dyDescent="0.3">
      <c r="A72" s="10" t="s">
        <v>106</v>
      </c>
      <c r="B72" s="25">
        <v>1931.39697</v>
      </c>
      <c r="C72" s="25">
        <v>443.94623999999999</v>
      </c>
      <c r="D72" s="25">
        <v>308.18004000000002</v>
      </c>
    </row>
    <row r="73" spans="1:4" x14ac:dyDescent="0.3">
      <c r="A73" s="10" t="s">
        <v>107</v>
      </c>
      <c r="B73" s="25">
        <v>8772.12673</v>
      </c>
      <c r="C73" s="25">
        <v>1822.17641</v>
      </c>
      <c r="D73" s="25">
        <v>981.91504999999995</v>
      </c>
    </row>
    <row r="74" spans="1:4" x14ac:dyDescent="0.3">
      <c r="A74" s="10" t="s">
        <v>108</v>
      </c>
      <c r="B74" s="25">
        <v>14275.92455</v>
      </c>
      <c r="C74" s="25">
        <v>11085.262580000001</v>
      </c>
      <c r="D74" s="25">
        <v>2527.2281899999998</v>
      </c>
    </row>
    <row r="75" spans="1:4" x14ac:dyDescent="0.3">
      <c r="A75" s="10" t="s">
        <v>109</v>
      </c>
      <c r="B75" s="25">
        <v>4697.7901300000003</v>
      </c>
      <c r="C75" s="25">
        <v>1167.0097599999999</v>
      </c>
      <c r="D75" s="25">
        <v>282.77551999999997</v>
      </c>
    </row>
    <row r="76" spans="1:4" x14ac:dyDescent="0.3">
      <c r="A76" s="10" t="s">
        <v>110</v>
      </c>
      <c r="B76" s="25">
        <v>3373.4236599999999</v>
      </c>
      <c r="C76" s="25">
        <v>1364.5405900000001</v>
      </c>
      <c r="D76" s="25">
        <v>277.58384999999998</v>
      </c>
    </row>
    <row r="77" spans="1:4" x14ac:dyDescent="0.3">
      <c r="A77" s="10" t="s">
        <v>111</v>
      </c>
      <c r="B77" s="25">
        <v>2667.09845</v>
      </c>
      <c r="C77" s="25">
        <v>1232.63465</v>
      </c>
      <c r="D77" s="25">
        <v>424.90296000000001</v>
      </c>
    </row>
    <row r="78" spans="1:4" x14ac:dyDescent="0.3">
      <c r="A78" s="10" t="s">
        <v>133</v>
      </c>
      <c r="B78" s="25">
        <v>1500000</v>
      </c>
      <c r="C78" s="25"/>
      <c r="D78" s="25"/>
    </row>
    <row r="79" spans="1:4" x14ac:dyDescent="0.3">
      <c r="A79" s="10" t="s">
        <v>134</v>
      </c>
      <c r="B79" s="25">
        <v>119</v>
      </c>
      <c r="C79" s="25"/>
      <c r="D79" s="25"/>
    </row>
    <row r="80" spans="1:4" x14ac:dyDescent="0.3">
      <c r="A80" s="26" t="s">
        <v>2</v>
      </c>
      <c r="B80" s="27">
        <f>SUM(B39:B79)</f>
        <v>3934693.328900001</v>
      </c>
      <c r="C80" s="27">
        <v>234859.57824999999</v>
      </c>
      <c r="D80" s="27">
        <v>54103.834620000001</v>
      </c>
    </row>
  </sheetData>
  <mergeCells count="32">
    <mergeCell ref="A7:C7"/>
    <mergeCell ref="A29:C29"/>
    <mergeCell ref="A30:C30"/>
    <mergeCell ref="A31:C31"/>
    <mergeCell ref="A23:C23"/>
    <mergeCell ref="A27:C27"/>
    <mergeCell ref="A22:C22"/>
    <mergeCell ref="A24:C24"/>
    <mergeCell ref="A25:C25"/>
    <mergeCell ref="A26:C26"/>
    <mergeCell ref="A28:C28"/>
    <mergeCell ref="A17:C17"/>
    <mergeCell ref="A18:C18"/>
    <mergeCell ref="A19:C19"/>
    <mergeCell ref="A20:C20"/>
    <mergeCell ref="A21:C21"/>
    <mergeCell ref="A1:D1"/>
    <mergeCell ref="A2:D2"/>
    <mergeCell ref="A5:C5"/>
    <mergeCell ref="A12:C12"/>
    <mergeCell ref="A37:A38"/>
    <mergeCell ref="B37:B38"/>
    <mergeCell ref="C37:D37"/>
    <mergeCell ref="A6:C6"/>
    <mergeCell ref="A8:C8"/>
    <mergeCell ref="A9:C9"/>
    <mergeCell ref="A10:C10"/>
    <mergeCell ref="A11:C11"/>
    <mergeCell ref="A13:C13"/>
    <mergeCell ref="A14:C14"/>
    <mergeCell ref="A15:C15"/>
    <mergeCell ref="A16:C16"/>
  </mergeCells>
  <pageMargins left="0.70866141732283472" right="0.23" top="0.37" bottom="0.33" header="0.2" footer="0.2"/>
  <pageSetup paperSize="9" scale="68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view="pageBreakPreview" zoomScaleNormal="100" zoomScaleSheetLayoutView="100" workbookViewId="0">
      <selection activeCell="E32" sqref="E32"/>
    </sheetView>
  </sheetViews>
  <sheetFormatPr defaultRowHeight="14.4" x14ac:dyDescent="0.3"/>
  <cols>
    <col min="1" max="1" width="38.33203125" customWidth="1"/>
    <col min="2" max="2" width="13.109375" customWidth="1"/>
    <col min="3" max="3" width="10.5546875" customWidth="1"/>
    <col min="4" max="4" width="11.44140625" customWidth="1"/>
    <col min="5" max="5" width="13.109375" customWidth="1"/>
    <col min="6" max="6" width="12.109375" customWidth="1"/>
    <col min="7" max="7" width="12.5546875" customWidth="1"/>
    <col min="8" max="8" width="12.6640625" customWidth="1"/>
    <col min="9" max="9" width="10.88671875" customWidth="1"/>
    <col min="10" max="10" width="12.6640625" customWidth="1"/>
    <col min="11" max="11" width="11" customWidth="1"/>
    <col min="12" max="13" width="11.88671875" customWidth="1"/>
    <col min="14" max="14" width="11.109375" customWidth="1"/>
    <col min="15" max="15" width="11.5546875" customWidth="1"/>
    <col min="16" max="16" width="9.5546875" customWidth="1"/>
  </cols>
  <sheetData>
    <row r="1" spans="1:20" s="15" customFormat="1" ht="15.6" x14ac:dyDescent="0.3">
      <c r="A1" s="18"/>
      <c r="C1" s="16" t="s">
        <v>8</v>
      </c>
    </row>
    <row r="2" spans="1:20" x14ac:dyDescent="0.3">
      <c r="A2" s="19" t="str">
        <f>TEXT(EndData2,"[$-FC19]ДД.ММ.ГГГ")</f>
        <v>00.01.1900</v>
      </c>
      <c r="C2" s="11"/>
      <c r="P2" s="13" t="s">
        <v>7</v>
      </c>
    </row>
    <row r="3" spans="1:20" s="14" customFormat="1" ht="52.8" x14ac:dyDescent="0.25">
      <c r="A3" s="17" t="s">
        <v>17</v>
      </c>
      <c r="B3" s="35" t="s">
        <v>18</v>
      </c>
      <c r="C3" s="36" t="s">
        <v>19</v>
      </c>
      <c r="D3" s="36" t="s">
        <v>20</v>
      </c>
      <c r="E3" s="36" t="s">
        <v>21</v>
      </c>
      <c r="F3" s="36" t="s">
        <v>22</v>
      </c>
      <c r="G3" s="36" t="s">
        <v>23</v>
      </c>
      <c r="H3" s="36" t="s">
        <v>24</v>
      </c>
      <c r="I3" s="36" t="s">
        <v>25</v>
      </c>
      <c r="J3" s="36" t="s">
        <v>26</v>
      </c>
      <c r="K3" s="36" t="s">
        <v>27</v>
      </c>
      <c r="L3" s="36" t="s">
        <v>28</v>
      </c>
      <c r="M3" s="36" t="s">
        <v>29</v>
      </c>
      <c r="N3" s="36" t="s">
        <v>30</v>
      </c>
      <c r="O3" s="36" t="s">
        <v>31</v>
      </c>
      <c r="P3" s="12" t="s">
        <v>6</v>
      </c>
    </row>
    <row r="4" spans="1:20" ht="27.6" x14ac:dyDescent="0.3">
      <c r="A4" s="34" t="s">
        <v>32</v>
      </c>
      <c r="B4" s="37"/>
      <c r="C4" s="37"/>
      <c r="D4" s="37"/>
      <c r="E4" s="37"/>
      <c r="F4" s="37"/>
      <c r="G4" s="37"/>
      <c r="H4" s="37"/>
      <c r="I4" s="37"/>
      <c r="J4" s="37">
        <v>1341.7130999999999</v>
      </c>
      <c r="K4" s="37">
        <v>189.8407</v>
      </c>
      <c r="L4" s="37"/>
      <c r="M4" s="37"/>
      <c r="N4" s="37"/>
      <c r="O4" s="37"/>
      <c r="P4" s="38">
        <v>1531.5537999999999</v>
      </c>
      <c r="Q4" s="33"/>
      <c r="R4" s="33"/>
      <c r="S4" s="33"/>
      <c r="T4" s="33"/>
    </row>
    <row r="5" spans="1:20" ht="41.4" x14ac:dyDescent="0.3">
      <c r="A5" s="34" t="s">
        <v>33</v>
      </c>
      <c r="B5" s="37"/>
      <c r="C5" s="37">
        <v>12804.7094</v>
      </c>
      <c r="D5" s="37">
        <v>17568.25</v>
      </c>
      <c r="E5" s="37">
        <v>20201.913</v>
      </c>
      <c r="F5" s="37">
        <v>8096.5933999999997</v>
      </c>
      <c r="G5" s="37">
        <v>12292.25</v>
      </c>
      <c r="H5" s="37">
        <v>6190.2728999999999</v>
      </c>
      <c r="I5" s="37">
        <v>5040.2331000000004</v>
      </c>
      <c r="J5" s="37">
        <v>313.79109999999997</v>
      </c>
      <c r="K5" s="37">
        <v>4621.5672999999997</v>
      </c>
      <c r="L5" s="37">
        <v>40702.200400000002</v>
      </c>
      <c r="M5" s="37">
        <v>9231</v>
      </c>
      <c r="N5" s="37">
        <v>15862.819</v>
      </c>
      <c r="O5" s="37">
        <v>14070.475</v>
      </c>
      <c r="P5" s="38">
        <v>166996.07459999999</v>
      </c>
      <c r="Q5" s="33"/>
      <c r="R5" s="33"/>
      <c r="S5" s="33"/>
      <c r="T5" s="33"/>
    </row>
    <row r="6" spans="1:20" ht="41.4" x14ac:dyDescent="0.3">
      <c r="A6" s="34" t="s">
        <v>34</v>
      </c>
      <c r="B6" s="37">
        <v>82545.000119999997</v>
      </c>
      <c r="C6" s="37">
        <v>719.64191000000005</v>
      </c>
      <c r="D6" s="37">
        <v>75</v>
      </c>
      <c r="E6" s="37"/>
      <c r="F6" s="37"/>
      <c r="G6" s="37">
        <v>20100</v>
      </c>
      <c r="H6" s="37"/>
      <c r="I6" s="37"/>
      <c r="J6" s="37">
        <v>166.6</v>
      </c>
      <c r="K6" s="37">
        <v>90.743399999999994</v>
      </c>
      <c r="L6" s="37"/>
      <c r="M6" s="37"/>
      <c r="N6" s="37">
        <v>58.559899999999999</v>
      </c>
      <c r="O6" s="37">
        <v>6570.96036</v>
      </c>
      <c r="P6" s="38">
        <v>110326.50569000001</v>
      </c>
      <c r="Q6" s="33"/>
      <c r="R6" s="33"/>
      <c r="S6" s="33"/>
      <c r="T6" s="33"/>
    </row>
    <row r="7" spans="1:20" ht="69" x14ac:dyDescent="0.3">
      <c r="A7" s="34" t="s">
        <v>35</v>
      </c>
      <c r="B7" s="37">
        <v>62187.938779999997</v>
      </c>
      <c r="C7" s="37">
        <v>42408.017460000003</v>
      </c>
      <c r="D7" s="37">
        <v>17634.075000000001</v>
      </c>
      <c r="E7" s="37">
        <v>12787.258</v>
      </c>
      <c r="F7" s="37">
        <v>5281.7364600000001</v>
      </c>
      <c r="G7" s="37">
        <v>16419.924999999999</v>
      </c>
      <c r="H7" s="37">
        <v>12311.85662</v>
      </c>
      <c r="I7" s="37">
        <v>3257.6046099999999</v>
      </c>
      <c r="J7" s="37">
        <v>21554.96573</v>
      </c>
      <c r="K7" s="37">
        <v>5817.2638299999999</v>
      </c>
      <c r="L7" s="37">
        <v>11217.402910000001</v>
      </c>
      <c r="M7" s="37">
        <v>10833.541660000001</v>
      </c>
      <c r="N7" s="37">
        <v>16000</v>
      </c>
      <c r="O7" s="37">
        <v>5713.2619999999997</v>
      </c>
      <c r="P7" s="38">
        <v>243424.84805999999</v>
      </c>
      <c r="Q7" s="33"/>
      <c r="R7" s="33"/>
      <c r="S7" s="33"/>
      <c r="T7" s="33"/>
    </row>
    <row r="8" spans="1:20" ht="110.4" x14ac:dyDescent="0.3">
      <c r="A8" s="34" t="s">
        <v>36</v>
      </c>
      <c r="B8" s="37">
        <v>74438.75606</v>
      </c>
      <c r="C8" s="37">
        <v>4382.5921900000003</v>
      </c>
      <c r="D8" s="37">
        <v>261.8</v>
      </c>
      <c r="E8" s="37">
        <v>517.24800000000005</v>
      </c>
      <c r="F8" s="37">
        <v>306.77595000000002</v>
      </c>
      <c r="G8" s="37">
        <v>384.12</v>
      </c>
      <c r="H8" s="37"/>
      <c r="I8" s="37">
        <v>20</v>
      </c>
      <c r="J8" s="37">
        <v>394.81200000000001</v>
      </c>
      <c r="K8" s="37">
        <v>137.1</v>
      </c>
      <c r="L8" s="37">
        <v>3182.5457099999999</v>
      </c>
      <c r="M8" s="37"/>
      <c r="N8" s="37">
        <v>340.815</v>
      </c>
      <c r="O8" s="37">
        <v>742.06455000000005</v>
      </c>
      <c r="P8" s="38">
        <v>85108.629459999996</v>
      </c>
      <c r="Q8" s="33"/>
      <c r="R8" s="33"/>
      <c r="S8" s="33"/>
      <c r="T8" s="33"/>
    </row>
    <row r="9" spans="1:20" ht="82.8" x14ac:dyDescent="0.3">
      <c r="A9" s="34" t="s">
        <v>37</v>
      </c>
      <c r="B9" s="37">
        <v>24297.870589999999</v>
      </c>
      <c r="C9" s="37">
        <v>98.01</v>
      </c>
      <c r="D9" s="37"/>
      <c r="E9" s="37"/>
      <c r="F9" s="37"/>
      <c r="G9" s="37"/>
      <c r="H9" s="37"/>
      <c r="I9" s="37"/>
      <c r="J9" s="37">
        <v>10373.920829999999</v>
      </c>
      <c r="K9" s="37">
        <v>2200</v>
      </c>
      <c r="L9" s="37"/>
      <c r="M9" s="37"/>
      <c r="N9" s="37"/>
      <c r="O9" s="37"/>
      <c r="P9" s="38">
        <v>36969.801420000003</v>
      </c>
      <c r="Q9" s="33"/>
      <c r="R9" s="33"/>
      <c r="S9" s="33"/>
      <c r="T9" s="33"/>
    </row>
    <row r="10" spans="1:20" ht="96.6" x14ac:dyDescent="0.3">
      <c r="A10" s="34" t="s">
        <v>38</v>
      </c>
      <c r="B10" s="37">
        <v>99.704999999999998</v>
      </c>
      <c r="C10" s="37"/>
      <c r="D10" s="37"/>
      <c r="E10" s="37"/>
      <c r="F10" s="37"/>
      <c r="G10" s="37"/>
      <c r="H10" s="37"/>
      <c r="I10" s="37"/>
      <c r="J10" s="37">
        <v>31.953880000000002</v>
      </c>
      <c r="K10" s="37"/>
      <c r="L10" s="37"/>
      <c r="M10" s="37"/>
      <c r="N10" s="37"/>
      <c r="O10" s="37"/>
      <c r="P10" s="38">
        <v>131.65888000000001</v>
      </c>
      <c r="Q10" s="33"/>
      <c r="R10" s="33"/>
      <c r="S10" s="33"/>
      <c r="T10" s="33"/>
    </row>
    <row r="11" spans="1:20" ht="82.8" x14ac:dyDescent="0.3">
      <c r="A11" s="34" t="s">
        <v>39</v>
      </c>
      <c r="B11" s="37"/>
      <c r="C11" s="37">
        <v>3724.7514999999999</v>
      </c>
      <c r="D11" s="37">
        <v>660.75</v>
      </c>
      <c r="E11" s="37">
        <v>312.5</v>
      </c>
      <c r="F11" s="37">
        <v>157.77019999999999</v>
      </c>
      <c r="G11" s="37">
        <v>624.41665999999998</v>
      </c>
      <c r="H11" s="37">
        <v>150.10659999999999</v>
      </c>
      <c r="I11" s="37">
        <v>42.982799999999997</v>
      </c>
      <c r="J11" s="37"/>
      <c r="K11" s="37"/>
      <c r="L11" s="37">
        <v>271.55799999999999</v>
      </c>
      <c r="M11" s="37">
        <v>241.08332999999999</v>
      </c>
      <c r="N11" s="37">
        <v>249.8167</v>
      </c>
      <c r="O11" s="37">
        <v>142.25</v>
      </c>
      <c r="P11" s="38">
        <v>6577.9857899999997</v>
      </c>
      <c r="Q11" s="33"/>
      <c r="R11" s="33"/>
      <c r="S11" s="33"/>
      <c r="T11" s="33"/>
    </row>
    <row r="12" spans="1:20" ht="96.6" x14ac:dyDescent="0.3">
      <c r="A12" s="34" t="s">
        <v>40</v>
      </c>
      <c r="B12" s="37">
        <v>423.7</v>
      </c>
      <c r="C12" s="37">
        <v>210.54</v>
      </c>
      <c r="D12" s="37">
        <v>137.19999999999999</v>
      </c>
      <c r="E12" s="37">
        <v>73.7</v>
      </c>
      <c r="F12" s="37">
        <v>86.048900000000003</v>
      </c>
      <c r="G12" s="37">
        <v>86.083330000000004</v>
      </c>
      <c r="H12" s="37">
        <v>27.92</v>
      </c>
      <c r="I12" s="37">
        <v>218.75309999999999</v>
      </c>
      <c r="J12" s="37">
        <v>86.048900000000003</v>
      </c>
      <c r="K12" s="37">
        <v>57.6</v>
      </c>
      <c r="L12" s="37">
        <v>92.796199999999999</v>
      </c>
      <c r="M12" s="37">
        <v>92.833330000000004</v>
      </c>
      <c r="N12" s="37">
        <v>92.796199999999999</v>
      </c>
      <c r="O12" s="37">
        <v>64.943700000000007</v>
      </c>
      <c r="P12" s="38">
        <v>1750.9636599999999</v>
      </c>
      <c r="Q12" s="33"/>
      <c r="R12" s="33"/>
      <c r="S12" s="33"/>
      <c r="T12" s="33"/>
    </row>
    <row r="13" spans="1:20" ht="69" x14ac:dyDescent="0.3">
      <c r="A13" s="34" t="s">
        <v>41</v>
      </c>
      <c r="B13" s="37">
        <v>595</v>
      </c>
      <c r="C13" s="37">
        <v>559.65</v>
      </c>
      <c r="D13" s="37">
        <v>369</v>
      </c>
      <c r="E13" s="37">
        <v>214.6</v>
      </c>
      <c r="F13" s="37">
        <v>239</v>
      </c>
      <c r="G13" s="37">
        <v>380.2</v>
      </c>
      <c r="H13" s="37">
        <v>62.2</v>
      </c>
      <c r="I13" s="37">
        <v>100</v>
      </c>
      <c r="J13" s="37">
        <v>348.3</v>
      </c>
      <c r="K13" s="37"/>
      <c r="L13" s="37">
        <v>179.17</v>
      </c>
      <c r="M13" s="37">
        <v>100</v>
      </c>
      <c r="N13" s="37">
        <v>216.1</v>
      </c>
      <c r="O13" s="37">
        <v>13.12904</v>
      </c>
      <c r="P13" s="38">
        <v>3376.3490400000001</v>
      </c>
      <c r="Q13" s="33"/>
      <c r="R13" s="33"/>
      <c r="S13" s="33"/>
      <c r="T13" s="33"/>
    </row>
    <row r="14" spans="1:20" ht="82.8" x14ac:dyDescent="0.3">
      <c r="A14" s="34" t="s">
        <v>42</v>
      </c>
      <c r="B14" s="37">
        <v>2210.1</v>
      </c>
      <c r="C14" s="37">
        <v>1032.3399999999999</v>
      </c>
      <c r="D14" s="37">
        <v>111</v>
      </c>
      <c r="E14" s="37">
        <v>72.5</v>
      </c>
      <c r="F14" s="37">
        <v>115</v>
      </c>
      <c r="G14" s="37">
        <v>154.78</v>
      </c>
      <c r="H14" s="37">
        <v>52.183680000000003</v>
      </c>
      <c r="I14" s="37">
        <v>137</v>
      </c>
      <c r="J14" s="37">
        <v>280.91399999999999</v>
      </c>
      <c r="K14" s="37">
        <v>120</v>
      </c>
      <c r="L14" s="37">
        <v>122.85043</v>
      </c>
      <c r="M14" s="37">
        <v>40</v>
      </c>
      <c r="N14" s="37">
        <v>217</v>
      </c>
      <c r="O14" s="37">
        <v>21.197980000000001</v>
      </c>
      <c r="P14" s="38">
        <v>4686.8660900000004</v>
      </c>
      <c r="Q14" s="33"/>
      <c r="R14" s="33"/>
      <c r="S14" s="33"/>
      <c r="T14" s="33"/>
    </row>
    <row r="15" spans="1:20" ht="124.2" x14ac:dyDescent="0.3">
      <c r="A15" s="34" t="s">
        <v>43</v>
      </c>
      <c r="B15" s="37">
        <v>18370</v>
      </c>
      <c r="C15" s="37">
        <v>1750.5506</v>
      </c>
      <c r="D15" s="37">
        <v>115</v>
      </c>
      <c r="E15" s="37"/>
      <c r="F15" s="37"/>
      <c r="G15" s="37"/>
      <c r="H15" s="37"/>
      <c r="I15" s="37"/>
      <c r="J15" s="37">
        <v>260</v>
      </c>
      <c r="K15" s="37"/>
      <c r="L15" s="37"/>
      <c r="M15" s="37"/>
      <c r="N15" s="37"/>
      <c r="O15" s="37"/>
      <c r="P15" s="38">
        <v>20495.550599999999</v>
      </c>
      <c r="Q15" s="33"/>
      <c r="R15" s="33"/>
      <c r="S15" s="33"/>
      <c r="T15" s="33"/>
    </row>
    <row r="16" spans="1:20" ht="110.4" x14ac:dyDescent="0.3">
      <c r="A16" s="34" t="s">
        <v>44</v>
      </c>
      <c r="B16" s="37"/>
      <c r="C16" s="37">
        <v>3026.1669999999999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8">
        <v>3026.1669999999999</v>
      </c>
      <c r="Q16" s="33"/>
      <c r="R16" s="33"/>
      <c r="S16" s="33"/>
      <c r="T16" s="33"/>
    </row>
    <row r="17" spans="1:20" ht="96.6" x14ac:dyDescent="0.3">
      <c r="A17" s="34" t="s">
        <v>45</v>
      </c>
      <c r="B17" s="37">
        <v>190.83</v>
      </c>
      <c r="C17" s="37"/>
      <c r="D17" s="37"/>
      <c r="E17" s="37"/>
      <c r="F17" s="37"/>
      <c r="G17" s="37">
        <v>18.754000000000001</v>
      </c>
      <c r="H17" s="37"/>
      <c r="I17" s="37"/>
      <c r="J17" s="37">
        <v>17.55</v>
      </c>
      <c r="K17" s="37"/>
      <c r="L17" s="37"/>
      <c r="M17" s="37"/>
      <c r="N17" s="37"/>
      <c r="O17" s="37"/>
      <c r="P17" s="38">
        <v>227.13399999999999</v>
      </c>
      <c r="Q17" s="33"/>
      <c r="R17" s="33"/>
      <c r="S17" s="33"/>
      <c r="T17" s="33"/>
    </row>
    <row r="18" spans="1:20" ht="358.8" x14ac:dyDescent="0.3">
      <c r="A18" s="34" t="s">
        <v>46</v>
      </c>
      <c r="B18" s="37">
        <v>9126.84</v>
      </c>
      <c r="C18" s="37">
        <v>9253.3304599999992</v>
      </c>
      <c r="D18" s="37">
        <v>1411</v>
      </c>
      <c r="E18" s="37">
        <v>1450</v>
      </c>
      <c r="F18" s="37">
        <v>58.814999999999998</v>
      </c>
      <c r="G18" s="37">
        <v>2200</v>
      </c>
      <c r="H18" s="37">
        <v>1069.194</v>
      </c>
      <c r="I18" s="37">
        <v>87.313000000000002</v>
      </c>
      <c r="J18" s="37">
        <v>2500</v>
      </c>
      <c r="K18" s="37">
        <v>1420.7460000000001</v>
      </c>
      <c r="L18" s="37">
        <v>956.8383</v>
      </c>
      <c r="M18" s="37">
        <v>1000</v>
      </c>
      <c r="N18" s="37">
        <v>1117.25</v>
      </c>
      <c r="O18" s="37">
        <v>879.24167</v>
      </c>
      <c r="P18" s="38">
        <v>32530.568429999999</v>
      </c>
      <c r="Q18" s="33"/>
      <c r="R18" s="33"/>
      <c r="S18" s="33"/>
      <c r="T18" s="33"/>
    </row>
    <row r="19" spans="1:20" ht="179.4" x14ac:dyDescent="0.3">
      <c r="A19" s="34" t="s">
        <v>47</v>
      </c>
      <c r="B19" s="37">
        <v>133284.57845999999</v>
      </c>
      <c r="C19" s="37">
        <v>74751.92</v>
      </c>
      <c r="D19" s="37">
        <v>17719.654999999999</v>
      </c>
      <c r="E19" s="37">
        <v>12500</v>
      </c>
      <c r="F19" s="37">
        <v>5736.223</v>
      </c>
      <c r="G19" s="37">
        <v>17500</v>
      </c>
      <c r="H19" s="37">
        <v>6287.9787500000002</v>
      </c>
      <c r="I19" s="37">
        <v>3151.5</v>
      </c>
      <c r="J19" s="37">
        <v>19048</v>
      </c>
      <c r="K19" s="37">
        <v>6832.6128399999998</v>
      </c>
      <c r="L19" s="37">
        <v>10000</v>
      </c>
      <c r="M19" s="37">
        <v>11450</v>
      </c>
      <c r="N19" s="37">
        <v>12478.680539999999</v>
      </c>
      <c r="O19" s="37">
        <v>11841.460779999999</v>
      </c>
      <c r="P19" s="38">
        <v>342582.60937000002</v>
      </c>
      <c r="Q19" s="33"/>
      <c r="R19" s="33"/>
      <c r="S19" s="33"/>
      <c r="T19" s="33"/>
    </row>
    <row r="20" spans="1:20" ht="110.4" x14ac:dyDescent="0.3">
      <c r="A20" s="34" t="s">
        <v>48</v>
      </c>
      <c r="B20" s="37">
        <v>11800</v>
      </c>
      <c r="C20" s="37">
        <v>2350</v>
      </c>
      <c r="D20" s="37">
        <v>867.298</v>
      </c>
      <c r="E20" s="37">
        <v>450</v>
      </c>
      <c r="F20" s="37">
        <v>250</v>
      </c>
      <c r="G20" s="37">
        <v>1200</v>
      </c>
      <c r="H20" s="37">
        <v>536.75</v>
      </c>
      <c r="I20" s="37">
        <v>196.22300000000001</v>
      </c>
      <c r="J20" s="37">
        <v>1611.2</v>
      </c>
      <c r="K20" s="37">
        <v>1000</v>
      </c>
      <c r="L20" s="37">
        <v>3699.6992399999999</v>
      </c>
      <c r="M20" s="37"/>
      <c r="N20" s="37">
        <v>236.96193</v>
      </c>
      <c r="O20" s="37">
        <v>340</v>
      </c>
      <c r="P20" s="38">
        <v>24538.132170000001</v>
      </c>
      <c r="Q20" s="33"/>
      <c r="R20" s="33"/>
      <c r="S20" s="33"/>
      <c r="T20" s="33"/>
    </row>
    <row r="21" spans="1:20" ht="151.80000000000001" x14ac:dyDescent="0.3">
      <c r="A21" s="34" t="s">
        <v>49</v>
      </c>
      <c r="B21" s="37">
        <v>69.749549999999999</v>
      </c>
      <c r="C21" s="37">
        <v>29.588740000000001</v>
      </c>
      <c r="D21" s="37"/>
      <c r="E21" s="37"/>
      <c r="F21" s="37">
        <v>3.7250000000000001</v>
      </c>
      <c r="G21" s="37"/>
      <c r="H21" s="37">
        <v>2.8769999999999998</v>
      </c>
      <c r="I21" s="37"/>
      <c r="J21" s="37">
        <v>7.0225799999999996</v>
      </c>
      <c r="K21" s="37"/>
      <c r="L21" s="37"/>
      <c r="M21" s="37"/>
      <c r="N21" s="37"/>
      <c r="O21" s="37"/>
      <c r="P21" s="38">
        <v>112.96287</v>
      </c>
      <c r="Q21" s="33"/>
      <c r="R21" s="33"/>
      <c r="S21" s="33"/>
      <c r="T21" s="33"/>
    </row>
    <row r="22" spans="1:20" ht="55.2" x14ac:dyDescent="0.3">
      <c r="A22" s="34" t="s">
        <v>50</v>
      </c>
      <c r="B22" s="37"/>
      <c r="C22" s="37"/>
      <c r="D22" s="37">
        <v>-16.3</v>
      </c>
      <c r="E22" s="37">
        <v>-5.9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8">
        <v>-22.2</v>
      </c>
      <c r="Q22" s="33"/>
      <c r="R22" s="33"/>
      <c r="S22" s="33"/>
      <c r="T22" s="33"/>
    </row>
    <row r="23" spans="1:20" ht="138" x14ac:dyDescent="0.3">
      <c r="A23" s="34" t="s">
        <v>51</v>
      </c>
      <c r="B23" s="37">
        <v>8498.1659999999993</v>
      </c>
      <c r="C23" s="37">
        <v>1800</v>
      </c>
      <c r="D23" s="37">
        <v>350</v>
      </c>
      <c r="E23" s="37"/>
      <c r="F23" s="37">
        <v>74.7</v>
      </c>
      <c r="G23" s="37">
        <v>270</v>
      </c>
      <c r="H23" s="37">
        <v>55.006360000000001</v>
      </c>
      <c r="I23" s="37"/>
      <c r="J23" s="37">
        <v>1073.163</v>
      </c>
      <c r="K23" s="37">
        <v>140</v>
      </c>
      <c r="L23" s="37">
        <v>238.166</v>
      </c>
      <c r="M23" s="37">
        <v>154.06</v>
      </c>
      <c r="N23" s="37">
        <v>80</v>
      </c>
      <c r="O23" s="37"/>
      <c r="P23" s="38">
        <v>12733.26136</v>
      </c>
      <c r="Q23" s="33"/>
      <c r="R23" s="33"/>
      <c r="S23" s="33"/>
      <c r="T23" s="33"/>
    </row>
    <row r="24" spans="1:20" ht="96.6" x14ac:dyDescent="0.3">
      <c r="A24" s="34" t="s">
        <v>136</v>
      </c>
      <c r="B24" s="37"/>
      <c r="C24" s="37">
        <v>9143.2178500000009</v>
      </c>
      <c r="D24" s="37">
        <v>-313.88099999999997</v>
      </c>
      <c r="E24" s="37">
        <v>1141</v>
      </c>
      <c r="F24" s="37">
        <v>450</v>
      </c>
      <c r="G24" s="37"/>
      <c r="H24" s="37"/>
      <c r="I24" s="37"/>
      <c r="J24" s="37"/>
      <c r="K24" s="37">
        <v>2502.3894</v>
      </c>
      <c r="L24" s="37">
        <v>-333.16500000000002</v>
      </c>
      <c r="M24" s="37"/>
      <c r="N24" s="37"/>
      <c r="O24" s="37">
        <v>-939.5</v>
      </c>
      <c r="P24" s="38">
        <v>11650.061250000001</v>
      </c>
      <c r="Q24" s="33"/>
      <c r="R24" s="33"/>
      <c r="S24" s="33"/>
      <c r="T24" s="33"/>
    </row>
    <row r="25" spans="1:20" ht="138" x14ac:dyDescent="0.3">
      <c r="A25" s="34" t="s">
        <v>52</v>
      </c>
      <c r="B25" s="37">
        <v>72000</v>
      </c>
      <c r="C25" s="37">
        <v>51241.324000000001</v>
      </c>
      <c r="D25" s="37">
        <v>6069.0420000000004</v>
      </c>
      <c r="E25" s="37">
        <v>3900</v>
      </c>
      <c r="F25" s="37">
        <v>1450</v>
      </c>
      <c r="G25" s="37">
        <v>6000</v>
      </c>
      <c r="H25" s="37">
        <v>2422.35</v>
      </c>
      <c r="I25" s="37">
        <v>454.9</v>
      </c>
      <c r="J25" s="37">
        <v>9895.2000000000007</v>
      </c>
      <c r="K25" s="37">
        <v>1589.9</v>
      </c>
      <c r="L25" s="37">
        <v>4008.5949999999998</v>
      </c>
      <c r="M25" s="37">
        <v>2460</v>
      </c>
      <c r="N25" s="37">
        <v>1591.6854699999999</v>
      </c>
      <c r="O25" s="37">
        <v>2654.4982799999998</v>
      </c>
      <c r="P25" s="38">
        <v>165737.49475000001</v>
      </c>
      <c r="Q25" s="33"/>
      <c r="R25" s="33"/>
      <c r="S25" s="33"/>
      <c r="T25" s="33"/>
    </row>
    <row r="26" spans="1:20" ht="82.8" x14ac:dyDescent="0.3">
      <c r="A26" s="34" t="s">
        <v>53</v>
      </c>
      <c r="B26" s="37">
        <v>39255.007530000003</v>
      </c>
      <c r="C26" s="37">
        <v>8151.45</v>
      </c>
      <c r="D26" s="37"/>
      <c r="E26" s="37">
        <v>1092.4000000000001</v>
      </c>
      <c r="F26" s="37">
        <v>600</v>
      </c>
      <c r="G26" s="37">
        <v>3217.5039999999999</v>
      </c>
      <c r="H26" s="37">
        <v>274.74799999999999</v>
      </c>
      <c r="I26" s="37">
        <v>385.93299999999999</v>
      </c>
      <c r="J26" s="37">
        <v>400</v>
      </c>
      <c r="K26" s="37">
        <v>830.33660999999995</v>
      </c>
      <c r="L26" s="37">
        <v>1600</v>
      </c>
      <c r="M26" s="37"/>
      <c r="N26" s="37">
        <v>1722.567</v>
      </c>
      <c r="O26" s="37"/>
      <c r="P26" s="38">
        <v>57529.94614</v>
      </c>
      <c r="Q26" s="33"/>
      <c r="R26" s="33"/>
      <c r="S26" s="33"/>
      <c r="T26" s="33"/>
    </row>
    <row r="27" spans="1:20" ht="110.4" x14ac:dyDescent="0.3">
      <c r="A27" s="34" t="s">
        <v>54</v>
      </c>
      <c r="B27" s="37">
        <v>1184.614</v>
      </c>
      <c r="C27" s="37">
        <v>1268.9217599999999</v>
      </c>
      <c r="D27" s="37">
        <v>291.69499999999999</v>
      </c>
      <c r="E27" s="37">
        <v>178</v>
      </c>
      <c r="F27" s="37">
        <v>51.75</v>
      </c>
      <c r="G27" s="37">
        <v>296.3</v>
      </c>
      <c r="H27" s="37">
        <v>75</v>
      </c>
      <c r="I27" s="37">
        <v>26</v>
      </c>
      <c r="J27" s="37">
        <v>200</v>
      </c>
      <c r="K27" s="37">
        <v>51.35</v>
      </c>
      <c r="L27" s="37">
        <v>150</v>
      </c>
      <c r="M27" s="37"/>
      <c r="N27" s="37"/>
      <c r="O27" s="37">
        <v>115.24999</v>
      </c>
      <c r="P27" s="38">
        <v>3888.8807499999998</v>
      </c>
      <c r="Q27" s="33"/>
      <c r="R27" s="33"/>
      <c r="S27" s="33"/>
      <c r="T27" s="33"/>
    </row>
    <row r="28" spans="1:20" ht="82.8" x14ac:dyDescent="0.3">
      <c r="A28" s="34" t="s">
        <v>137</v>
      </c>
      <c r="B28" s="37">
        <v>-150</v>
      </c>
      <c r="C28" s="37">
        <v>300</v>
      </c>
      <c r="D28" s="37"/>
      <c r="E28" s="37"/>
      <c r="F28" s="37"/>
      <c r="G28" s="37"/>
      <c r="H28" s="37"/>
      <c r="I28" s="37"/>
      <c r="J28" s="37">
        <v>150</v>
      </c>
      <c r="K28" s="37"/>
      <c r="L28" s="37"/>
      <c r="M28" s="37"/>
      <c r="N28" s="37"/>
      <c r="O28" s="37"/>
      <c r="P28" s="38">
        <v>300</v>
      </c>
      <c r="Q28" s="33"/>
      <c r="R28" s="33"/>
      <c r="S28" s="33"/>
      <c r="T28" s="33"/>
    </row>
    <row r="29" spans="1:20" ht="55.2" x14ac:dyDescent="0.3">
      <c r="A29" s="34" t="s">
        <v>138</v>
      </c>
      <c r="B29" s="37"/>
      <c r="C29" s="37"/>
      <c r="D29" s="37">
        <v>1187.1579999999999</v>
      </c>
      <c r="E29" s="37"/>
      <c r="F29" s="37">
        <v>94.603809999999996</v>
      </c>
      <c r="G29" s="37">
        <v>873.84166000000005</v>
      </c>
      <c r="H29" s="37"/>
      <c r="I29" s="37"/>
      <c r="J29" s="37"/>
      <c r="K29" s="37"/>
      <c r="L29" s="37">
        <v>228.50899999999999</v>
      </c>
      <c r="M29" s="37">
        <v>-507.85962999999998</v>
      </c>
      <c r="N29" s="37"/>
      <c r="O29" s="37"/>
      <c r="P29" s="38">
        <v>1876.2528400000001</v>
      </c>
      <c r="Q29" s="33"/>
      <c r="R29" s="33"/>
      <c r="S29" s="33"/>
      <c r="T29" s="33"/>
    </row>
    <row r="30" spans="1:20" ht="110.4" x14ac:dyDescent="0.3">
      <c r="A30" s="34" t="s">
        <v>139</v>
      </c>
      <c r="B30" s="37">
        <v>994.69219999999996</v>
      </c>
      <c r="C30" s="37">
        <v>-89.55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8">
        <v>905.1422</v>
      </c>
      <c r="Q30" s="33"/>
      <c r="R30" s="33"/>
      <c r="S30" s="33"/>
      <c r="T30" s="33"/>
    </row>
    <row r="31" spans="1:20" ht="96.6" x14ac:dyDescent="0.3">
      <c r="A31" s="34" t="s">
        <v>140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>
        <v>-6100</v>
      </c>
      <c r="P31" s="38">
        <v>-6100</v>
      </c>
      <c r="Q31" s="33"/>
      <c r="R31" s="33"/>
      <c r="S31" s="33"/>
      <c r="T31" s="33"/>
    </row>
    <row r="32" spans="1:20" ht="82.8" x14ac:dyDescent="0.3">
      <c r="A32" s="34" t="s">
        <v>141</v>
      </c>
      <c r="B32" s="37">
        <v>-14122.09953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8">
        <v>-14122.09953</v>
      </c>
      <c r="Q32" s="33"/>
      <c r="R32" s="33"/>
      <c r="S32" s="33"/>
      <c r="T32" s="33"/>
    </row>
    <row r="33" spans="1:20" ht="69" x14ac:dyDescent="0.3">
      <c r="A33" s="34" t="s">
        <v>55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>
        <v>1025.8822299999999</v>
      </c>
      <c r="P33" s="38">
        <v>1025.8822299999999</v>
      </c>
      <c r="Q33" s="33"/>
      <c r="R33" s="33"/>
      <c r="S33" s="33"/>
      <c r="T33" s="33"/>
    </row>
    <row r="34" spans="1:20" ht="69" x14ac:dyDescent="0.3">
      <c r="A34" s="34" t="s">
        <v>56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>
        <v>348.67198999999999</v>
      </c>
      <c r="P34" s="38">
        <v>348.67198999999999</v>
      </c>
      <c r="Q34" s="33"/>
      <c r="R34" s="33"/>
      <c r="S34" s="33"/>
      <c r="T34" s="33"/>
    </row>
    <row r="35" spans="1:20" ht="82.8" x14ac:dyDescent="0.3">
      <c r="A35" s="34" t="s">
        <v>57</v>
      </c>
      <c r="B35" s="37"/>
      <c r="C35" s="37">
        <v>71.135999999999996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8">
        <v>71.135999999999996</v>
      </c>
      <c r="Q35" s="33"/>
      <c r="R35" s="33"/>
      <c r="S35" s="33"/>
      <c r="T35" s="33"/>
    </row>
    <row r="36" spans="1:20" ht="41.4" x14ac:dyDescent="0.3">
      <c r="A36" s="34" t="s">
        <v>58</v>
      </c>
      <c r="B36" s="37"/>
      <c r="C36" s="37"/>
      <c r="D36" s="37"/>
      <c r="E36" s="37"/>
      <c r="F36" s="37"/>
      <c r="G36" s="37"/>
      <c r="H36" s="37">
        <v>200</v>
      </c>
      <c r="I36" s="37"/>
      <c r="J36" s="37"/>
      <c r="K36" s="37"/>
      <c r="L36" s="37"/>
      <c r="M36" s="37"/>
      <c r="N36" s="37"/>
      <c r="O36" s="37"/>
      <c r="P36" s="38">
        <v>200</v>
      </c>
      <c r="Q36" s="33"/>
      <c r="R36" s="33"/>
      <c r="S36" s="33"/>
      <c r="T36" s="33"/>
    </row>
    <row r="37" spans="1:20" ht="124.2" x14ac:dyDescent="0.3">
      <c r="A37" s="34" t="s">
        <v>59</v>
      </c>
      <c r="B37" s="37"/>
      <c r="C37" s="37"/>
      <c r="D37" s="37">
        <v>1298.4949999999999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8">
        <v>1298.4949999999999</v>
      </c>
      <c r="Q37" s="33"/>
      <c r="R37" s="33"/>
      <c r="S37" s="33"/>
      <c r="T37" s="33"/>
    </row>
    <row r="38" spans="1:20" ht="41.4" x14ac:dyDescent="0.3">
      <c r="A38" s="34" t="s">
        <v>60</v>
      </c>
      <c r="B38" s="37"/>
      <c r="C38" s="37"/>
      <c r="D38" s="37">
        <v>8793.0535600000003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8">
        <v>8793.0535600000003</v>
      </c>
      <c r="Q38" s="33"/>
      <c r="R38" s="33"/>
      <c r="S38" s="33"/>
      <c r="T38" s="33"/>
    </row>
    <row r="39" spans="1:20" ht="55.2" x14ac:dyDescent="0.3">
      <c r="A39" s="34" t="s">
        <v>61</v>
      </c>
      <c r="B39" s="37"/>
      <c r="C39" s="37"/>
      <c r="D39" s="37"/>
      <c r="E39" s="37"/>
      <c r="F39" s="37"/>
      <c r="G39" s="37"/>
      <c r="H39" s="37"/>
      <c r="I39" s="37"/>
      <c r="J39" s="37"/>
      <c r="K39" s="37">
        <v>2624.6416399999998</v>
      </c>
      <c r="L39" s="37">
        <v>2250.2279699999999</v>
      </c>
      <c r="M39" s="37">
        <v>3321.7410500000001</v>
      </c>
      <c r="N39" s="37"/>
      <c r="O39" s="37">
        <v>5187.6025</v>
      </c>
      <c r="P39" s="38">
        <v>13384.213159999999</v>
      </c>
      <c r="Q39" s="33"/>
      <c r="R39" s="33"/>
      <c r="S39" s="33"/>
      <c r="T39" s="33"/>
    </row>
    <row r="40" spans="1:20" ht="82.8" x14ac:dyDescent="0.3">
      <c r="A40" s="34" t="s">
        <v>62</v>
      </c>
      <c r="B40" s="37">
        <v>2156.7840000000001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8">
        <v>2156.7840000000001</v>
      </c>
      <c r="Q40" s="33"/>
      <c r="R40" s="33"/>
      <c r="S40" s="33"/>
      <c r="T40" s="33"/>
    </row>
    <row r="41" spans="1:20" ht="96.6" x14ac:dyDescent="0.3">
      <c r="A41" s="34" t="s">
        <v>63</v>
      </c>
      <c r="B41" s="37">
        <v>22900.802019999999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8">
        <v>22900.802019999999</v>
      </c>
      <c r="Q41" s="33"/>
      <c r="R41" s="33"/>
      <c r="S41" s="33"/>
      <c r="T41" s="33"/>
    </row>
    <row r="42" spans="1:20" ht="55.2" x14ac:dyDescent="0.3">
      <c r="A42" s="34" t="s">
        <v>64</v>
      </c>
      <c r="B42" s="37"/>
      <c r="C42" s="37"/>
      <c r="D42" s="37"/>
      <c r="E42" s="37">
        <v>7091.1059999999998</v>
      </c>
      <c r="F42" s="37"/>
      <c r="G42" s="37">
        <v>337.065</v>
      </c>
      <c r="H42" s="37"/>
      <c r="I42" s="37"/>
      <c r="J42" s="37"/>
      <c r="K42" s="37"/>
      <c r="L42" s="37"/>
      <c r="M42" s="37"/>
      <c r="N42" s="37"/>
      <c r="O42" s="37"/>
      <c r="P42" s="38">
        <v>7428.1710000000003</v>
      </c>
      <c r="Q42" s="33"/>
      <c r="R42" s="33"/>
      <c r="S42" s="33"/>
      <c r="T42" s="33"/>
    </row>
    <row r="43" spans="1:20" ht="55.2" x14ac:dyDescent="0.3">
      <c r="A43" s="34" t="s">
        <v>65</v>
      </c>
      <c r="B43" s="37"/>
      <c r="C43" s="37"/>
      <c r="D43" s="37"/>
      <c r="E43" s="37"/>
      <c r="F43" s="37"/>
      <c r="G43" s="37"/>
      <c r="H43" s="37"/>
      <c r="I43" s="37"/>
      <c r="J43" s="37">
        <v>37175</v>
      </c>
      <c r="K43" s="37"/>
      <c r="L43" s="37"/>
      <c r="M43" s="37"/>
      <c r="N43" s="37"/>
      <c r="O43" s="37"/>
      <c r="P43" s="38">
        <v>37175</v>
      </c>
      <c r="Q43" s="33"/>
      <c r="R43" s="33"/>
      <c r="S43" s="33"/>
      <c r="T43" s="33"/>
    </row>
    <row r="44" spans="1:20" ht="41.4" x14ac:dyDescent="0.3">
      <c r="A44" s="34" t="s">
        <v>66</v>
      </c>
      <c r="B44" s="37"/>
      <c r="C44" s="37">
        <v>180</v>
      </c>
      <c r="D44" s="37"/>
      <c r="E44" s="37"/>
      <c r="F44" s="37"/>
      <c r="G44" s="37"/>
      <c r="H44" s="37"/>
      <c r="I44" s="37"/>
      <c r="J44" s="37"/>
      <c r="K44" s="37"/>
      <c r="L44" s="37">
        <v>500</v>
      </c>
      <c r="M44" s="37"/>
      <c r="N44" s="37"/>
      <c r="O44" s="37"/>
      <c r="P44" s="38">
        <v>680</v>
      </c>
      <c r="Q44" s="33"/>
      <c r="R44" s="33"/>
      <c r="S44" s="33"/>
      <c r="T44" s="33"/>
    </row>
    <row r="45" spans="1:20" ht="69" x14ac:dyDescent="0.3">
      <c r="A45" s="34" t="s">
        <v>67</v>
      </c>
      <c r="B45" s="37"/>
      <c r="C45" s="37"/>
      <c r="D45" s="37"/>
      <c r="E45" s="37">
        <v>59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8">
        <v>59</v>
      </c>
      <c r="Q45" s="33"/>
      <c r="R45" s="33"/>
      <c r="S45" s="33"/>
      <c r="T45" s="33"/>
    </row>
    <row r="46" spans="1:20" ht="82.8" x14ac:dyDescent="0.3">
      <c r="A46" s="34" t="s">
        <v>68</v>
      </c>
      <c r="B46" s="37">
        <v>4508.3292300000003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8">
        <v>4508.3292300000003</v>
      </c>
      <c r="Q46" s="33"/>
      <c r="R46" s="33"/>
      <c r="S46" s="33"/>
      <c r="T46" s="33"/>
    </row>
    <row r="47" spans="1:20" ht="96.6" x14ac:dyDescent="0.3">
      <c r="A47" s="34" t="s">
        <v>69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>
        <v>150.96379999999999</v>
      </c>
      <c r="M47" s="37"/>
      <c r="N47" s="37"/>
      <c r="O47" s="37"/>
      <c r="P47" s="38">
        <v>150.96379999999999</v>
      </c>
      <c r="Q47" s="33"/>
      <c r="R47" s="33"/>
      <c r="S47" s="33"/>
      <c r="T47" s="33"/>
    </row>
    <row r="48" spans="1:20" ht="41.4" x14ac:dyDescent="0.3">
      <c r="A48" s="34" t="s">
        <v>70</v>
      </c>
      <c r="B48" s="37">
        <v>950</v>
      </c>
      <c r="C48" s="37">
        <v>23.196480000000001</v>
      </c>
      <c r="D48" s="37"/>
      <c r="E48" s="37"/>
      <c r="F48" s="37"/>
      <c r="G48" s="37"/>
      <c r="H48" s="37"/>
      <c r="I48" s="37"/>
      <c r="J48" s="37">
        <v>23.196480000000001</v>
      </c>
      <c r="K48" s="37">
        <v>46.392960000000002</v>
      </c>
      <c r="L48" s="37"/>
      <c r="M48" s="37"/>
      <c r="N48" s="37">
        <v>12.476319999999999</v>
      </c>
      <c r="O48" s="37">
        <v>115.98204</v>
      </c>
      <c r="P48" s="38">
        <v>1171.2442799999999</v>
      </c>
      <c r="Q48" s="33"/>
      <c r="R48" s="33"/>
      <c r="S48" s="33"/>
      <c r="T48" s="33"/>
    </row>
    <row r="49" spans="1:20" ht="55.2" x14ac:dyDescent="0.3">
      <c r="A49" s="34" t="s">
        <v>71</v>
      </c>
      <c r="B49" s="37">
        <v>13755.45717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8">
        <v>13755.45717</v>
      </c>
      <c r="Q49" s="33"/>
      <c r="R49" s="33"/>
      <c r="S49" s="33"/>
      <c r="T49" s="33"/>
    </row>
    <row r="50" spans="1:20" x14ac:dyDescent="0.3">
      <c r="A50" s="31" t="s">
        <v>72</v>
      </c>
      <c r="B50" s="38">
        <v>571571.82117999997</v>
      </c>
      <c r="C50" s="38">
        <v>229191.50534999999</v>
      </c>
      <c r="D50" s="38">
        <v>74589.290559999994</v>
      </c>
      <c r="E50" s="38">
        <v>62035.324999999997</v>
      </c>
      <c r="F50" s="38">
        <v>23052.741720000002</v>
      </c>
      <c r="G50" s="38">
        <v>82355.239650000003</v>
      </c>
      <c r="H50" s="38">
        <v>29718.443910000002</v>
      </c>
      <c r="I50" s="38">
        <v>13118.44261</v>
      </c>
      <c r="J50" s="38">
        <v>107253.35159999999</v>
      </c>
      <c r="K50" s="38">
        <v>30272.484680000001</v>
      </c>
      <c r="L50" s="38">
        <v>79218.357959999994</v>
      </c>
      <c r="M50" s="38">
        <v>38416.399740000001</v>
      </c>
      <c r="N50" s="38">
        <v>50277.528059999997</v>
      </c>
      <c r="O50" s="38">
        <v>42807.372109999997</v>
      </c>
      <c r="P50" s="38">
        <v>1433878.3041300001</v>
      </c>
      <c r="Q50" s="32"/>
      <c r="R50" s="32"/>
      <c r="S50" s="32"/>
      <c r="T50" s="32"/>
    </row>
    <row r="52" spans="1:20" x14ac:dyDescent="0.3">
      <c r="A52" s="42" t="s">
        <v>135</v>
      </c>
    </row>
  </sheetData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Бюджетополучатели</vt:lpstr>
      <vt:lpstr>Муниципальные районы</vt:lpstr>
      <vt:lpstr>EndData</vt:lpstr>
      <vt:lpstr>EndData1</vt:lpstr>
      <vt:lpstr>EndData2</vt:lpstr>
      <vt:lpstr>period</vt:lpstr>
      <vt:lpstr>StartData</vt:lpstr>
      <vt:lpstr>StartData1</vt:lpstr>
      <vt:lpstr>Year</vt:lpstr>
      <vt:lpstr>Бюджетополучатели!Заголовки_для_печати</vt:lpstr>
      <vt:lpstr>'Муниципальные районы'!Заголовки_для_печати</vt:lpstr>
      <vt:lpstr>Бюджетополучатели!Область_печати</vt:lpstr>
      <vt:lpstr>'Муниципальные районы'!Область_печати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2015-12-28T21:06:29Z</dcterms:modified>
</cp:coreProperties>
</file>