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/>
  </bookViews>
  <sheets>
    <sheet name="Бюджетополучатели" sheetId="1" r:id="rId1"/>
    <sheet name="Муниципальные районы" sheetId="2" r:id="rId2"/>
  </sheets>
  <definedNames>
    <definedName name="EndData">Бюджетополучатели!$E$5</definedName>
    <definedName name="EndData1">Бюджетополучатели!$E$2</definedName>
    <definedName name="EndData2">'Муниципальные районы'!$A$1</definedName>
    <definedName name="period">Бюджетополучатели!$E$6</definedName>
    <definedName name="StartData">Бюджетополучатели!$E$4</definedName>
    <definedName name="StartData1">Бюджетополучатели!$E$1</definedName>
    <definedName name="Year">Бюджетополучатели!$E$7</definedName>
    <definedName name="_xlnm.Print_Titles" localSheetId="0">Бюджетополучатели!$20:$21</definedName>
    <definedName name="_xlnm.Print_Titles" localSheetId="1">'Муниципальные районы'!$1:$3</definedName>
    <definedName name="_xlnm.Print_Area" localSheetId="0">Бюджетополучатели!$A$1:$D$68</definedName>
    <definedName name="_xlnm.Print_Area" localSheetId="1">'Муниципальные районы'!$A$1:$P$35</definedName>
  </definedNames>
  <calcPr calcId="162913"/>
</workbook>
</file>

<file path=xl/calcChain.xml><?xml version="1.0" encoding="utf-8"?>
<calcChain xmlns="http://schemas.openxmlformats.org/spreadsheetml/2006/main">
  <c r="D6" i="1" l="1"/>
  <c r="C66" i="1"/>
  <c r="D66" i="1"/>
  <c r="B66" i="1"/>
  <c r="D10" i="1" s="1"/>
  <c r="D9" i="1" s="1"/>
  <c r="B30" i="1"/>
  <c r="D13" i="1"/>
  <c r="H1" i="1" l="1"/>
  <c r="F1" i="1" l="1"/>
  <c r="E6" i="1" s="1"/>
  <c r="A2" i="1" s="1"/>
  <c r="E3" i="1" l="1"/>
  <c r="G3" i="1" s="1"/>
  <c r="A11" i="1" s="1"/>
  <c r="F3" i="1" l="1"/>
  <c r="A2" i="2"/>
  <c r="G1" i="1" l="1"/>
  <c r="A5" i="1" s="1"/>
  <c r="G2" i="1"/>
  <c r="F2" i="1"/>
</calcChain>
</file>

<file path=xl/sharedStrings.xml><?xml version="1.0" encoding="utf-8"?>
<sst xmlns="http://schemas.openxmlformats.org/spreadsheetml/2006/main" count="115" uniqueCount="114">
  <si>
    <t>тыс.рублей</t>
  </si>
  <si>
    <t>Собственные доходы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</si>
  <si>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</si>
  <si>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</si>
  <si>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</si>
  <si>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</si>
  <si>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</si>
  <si>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</si>
  <si>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</si>
  <si>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БАЛАНС</t>
  </si>
  <si>
    <t>Финансовая помощь из федерального бюджета</t>
  </si>
  <si>
    <t>в т.ч. целевые средства</t>
  </si>
  <si>
    <t>ИТОГО ДОХОДОВ</t>
  </si>
  <si>
    <t>ИТОГО РАСХОДОВ</t>
  </si>
  <si>
    <t>из них:</t>
  </si>
  <si>
    <t>целевые средства:</t>
  </si>
  <si>
    <t>Расшифровка расходов: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</si>
  <si>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</si>
  <si>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</si>
  <si>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</si>
  <si>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</si>
  <si>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</si>
  <si>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</si>
  <si>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</si>
  <si>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</si>
  <si>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</si>
  <si>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</si>
  <si>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</si>
  <si>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</si>
  <si>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</si>
  <si>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</si>
  <si>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</si>
  <si>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</si>
  <si>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</si>
  <si>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</si>
  <si>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</si>
  <si>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</si>
  <si>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Субсидии за счет средств резервного фонда Правительства Камчатского края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</si>
  <si>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</si>
  <si>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Субсидии местным бюджетам на реализацию мероприятий Инвестиционной  программы Камчатского края</t>
  </si>
  <si>
    <t>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</si>
  <si>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муниципальным районам в Камчатском крае для осуществления  полномочий органов государственной власти Камчатского края по расчету и предоставлению дотаций  бюджетам поселений</t>
  </si>
  <si>
    <t>Субвенции для осуществления 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</si>
  <si>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для осуществления отдельных  государственных полномочий Камчатского края  по социальному обслуживанию граждан в Камчатском крае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</si>
  <si>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</si>
  <si>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Камчатского края по вопросам предоставления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</si>
  <si>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</si>
  <si>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для осуществления  государственных полномочий по опеке и попечительству в Камчатском крае в части  расходов на выплату вознаграждения опекунам совершеннолетних недееспособных граждан, проживающим в Камчатском крае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</si>
  <si>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</si>
  <si>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</si>
  <si>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</si>
  <si>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</si>
  <si>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для осуществления  государственных полномочий Камчатского края в части расходов на предоставление  единовременной денежной выплаты гражданам, усыновившим (удочерившим) ребенка (детей) в Камчатском крае</t>
  </si>
  <si>
    <t>Субвенции для осуществления  государственных полномочий 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</si>
  <si>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</si>
  <si>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</si>
  <si>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Субвенции для осуществления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</si>
  <si>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на осуществление 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</si>
  <si>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</si>
  <si>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лиц, индивидуальных предпринимателей и граждан и по проведению проверок при осуществлении лицензионного контроля в отношении юридических лиц, индивидуальных предпринимателей, осуществляющих деятельность по управлению многоквартирными домами на основании лицензии</t>
  </si>
  <si>
    <t>Расходы, связанные с особым режимом безопасного функционирования закрытых административно-территориальных образований</t>
  </si>
  <si>
    <t>Осуществление первичного воинского учета на территориях, где отсутствуют военные комиссариаты</t>
  </si>
  <si>
    <t>Выплата единовременного пособия при всех формах устройства детей, лишенных родительского попечения, в семью</t>
  </si>
  <si>
    <t>Всего: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</si>
  <si>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</si>
  <si>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</si>
  <si>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</si>
  <si>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</si>
  <si>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</si>
  <si>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</si>
  <si>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</si>
  <si>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</si>
  <si>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</si>
  <si>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</si>
  <si>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молодежной политики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</si>
  <si>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</si>
  <si>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</si>
  <si>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</si>
  <si>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</si>
  <si>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</si>
  <si>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</si>
  <si>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</si>
  <si>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</si>
  <si>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</si>
  <si>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</si>
  <si>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</si>
  <si>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</si>
  <si>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</si>
  <si>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</si>
  <si>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</si>
  <si>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</si>
  <si>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</si>
  <si>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</si>
  <si>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</si>
  <si>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</si>
  <si>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Петропавловск-Камчатская городская территориальная избирательная комиссия</t>
  </si>
  <si>
    <t>Палата Уполномоченных в Камчатском крае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</si>
  <si>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</si>
  <si>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</si>
  <si>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</si>
  <si>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</si>
  <si>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</si>
  <si>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</si>
  <si>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инвестиций и предпринимательства Камчатского края</t>
  </si>
  <si>
    <t>Агентство по обращению с отходами Камчатского края</t>
  </si>
  <si>
    <t>Служба охраны объектов культурного наследия Камчатского края</t>
  </si>
  <si>
    <t>Агентство приоритетных проектов развития Камчатского края</t>
  </si>
  <si>
    <t>28.02.2018</t>
  </si>
  <si>
    <t>01.02.2018</t>
  </si>
  <si>
    <t>Иные межбюджетные трансферты на обеспечение членов Совета Федерации и их помощников в субъектах Российской Федерации по членам Совета Федерации и их помощникам в рамках непрограммного направления деятельности "Совет Федерации Федерального Собрания Российской Федерации"</t>
  </si>
  <si>
    <t>Иные межбюджетные трансферты на приобретение мобильного сценического комплекса за счет средств резервного фонда Президента Российской Федерации</t>
  </si>
  <si>
    <t>Иные межбюджетные трансферты на приобретение снегоуплотнительной машины за счет средств резервного фонда Президента Российской Федерации</t>
  </si>
  <si>
    <t>Иные межбюджетные трансферты на приобретение медицинского оборудования за счет средств резервного фонда Президента Российской Федерации</t>
  </si>
  <si>
    <t>Процентные платежи по государственному долгу Камчатского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</si>
</sst>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4" fillId="0" borderId="0" xfId="0" applyFont="1" applyBorder="1" applyAlignment="1">
      <alignment horizontal="right"/>
    </xf>
    <xf numFmtId="164" fontId="3" fillId="0" borderId="4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49" fontId="3" fillId="0" borderId="4" xfId="0" applyNumberFormat="1" applyFont="1" applyBorder="1" applyAlignment="1">
      <alignment horizontal="left" vertical="center" wrapText="1"/>
    </xf>
    <xf numFmtId="0" fontId="6" fillId="2" borderId="0" xfId="0" applyFont="1" applyFill="1" applyBorder="1" applyAlignment="1"/>
    <xf numFmtId="164" fontId="7" fillId="2" borderId="4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0" fillId="0" borderId="0" xfId="0" applyFont="1"/>
    <xf numFmtId="0" fontId="11" fillId="2" borderId="0" xfId="0" applyFont="1" applyFill="1" applyBorder="1" applyAlignment="1"/>
    <xf numFmtId="0" fontId="12" fillId="0" borderId="4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7" fillId="0" borderId="0" xfId="0" applyFont="1" applyFill="1" applyBorder="1" applyAlignment="1">
      <alignment wrapText="1"/>
    </xf>
    <xf numFmtId="0" fontId="15" fillId="0" borderId="4" xfId="0" applyFont="1" applyFill="1" applyBorder="1" applyAlignment="1">
      <alignment horizontal="center" vertical="top" wrapText="1"/>
    </xf>
    <xf numFmtId="49" fontId="15" fillId="0" borderId="4" xfId="0" applyNumberFormat="1" applyFont="1" applyBorder="1" applyAlignment="1">
      <alignment horizontal="left" vertical="center" wrapText="1"/>
    </xf>
    <xf numFmtId="0" fontId="18" fillId="0" borderId="0" xfId="0" applyNumberFormat="1" applyFont="1"/>
    <xf numFmtId="0" fontId="18" fillId="0" borderId="0" xfId="0" applyFont="1"/>
    <xf numFmtId="14" fontId="18" fillId="0" borderId="0" xfId="0" applyNumberFormat="1" applyFont="1"/>
    <xf numFmtId="49" fontId="5" fillId="2" borderId="4" xfId="0" applyNumberFormat="1" applyFont="1" applyFill="1" applyBorder="1" applyAlignment="1">
      <alignment horizontal="left" wrapText="1"/>
    </xf>
    <xf numFmtId="0" fontId="19" fillId="0" borderId="0" xfId="0" applyFont="1"/>
    <xf numFmtId="0" fontId="20" fillId="0" borderId="0" xfId="0" applyFont="1"/>
    <xf numFmtId="0" fontId="20" fillId="0" borderId="4" xfId="0" applyFont="1" applyBorder="1" applyAlignment="1">
      <alignment horizontal="left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15" fillId="0" borderId="4" xfId="0" applyNumberFormat="1" applyFont="1" applyBorder="1" applyAlignment="1">
      <alignment horizontal="right"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5" fillId="0" borderId="4" xfId="0" applyFont="1" applyBorder="1" applyAlignment="1">
      <alignment horizontal="left"/>
    </xf>
    <xf numFmtId="164" fontId="16" fillId="0" borderId="4" xfId="0" applyNumberFormat="1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left" wrapText="1"/>
    </xf>
    <xf numFmtId="164" fontId="3" fillId="0" borderId="4" xfId="0" applyNumberFormat="1" applyFont="1" applyFill="1" applyBorder="1" applyAlignment="1">
      <alignment horizontal="left" wrapText="1"/>
    </xf>
    <xf numFmtId="0" fontId="0" fillId="0" borderId="0" xfId="0"/>
    <xf numFmtId="164" fontId="2" fillId="0" borderId="4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4" fontId="16" fillId="0" borderId="0" xfId="0" applyNumberFormat="1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0" fillId="0" borderId="0" xfId="0"/>
    <xf numFmtId="164" fontId="3" fillId="0" borderId="4" xfId="0" applyNumberFormat="1" applyFont="1" applyFill="1" applyBorder="1" applyAlignment="1">
      <alignment horizontal="right" wrapText="1"/>
    </xf>
    <xf numFmtId="49" fontId="3" fillId="0" borderId="4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15" fillId="0" borderId="4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view="pageBreakPreview" zoomScaleNormal="100" zoomScaleSheetLayoutView="100" workbookViewId="0">
      <selection activeCell="D7" sqref="D7"/>
    </sheetView>
  </sheetViews>
  <sheetFormatPr defaultRowHeight="14.4" x14ac:dyDescent="0.3"/>
  <cols>
    <col min="1" max="1" width="69.33203125" customWidth="1"/>
    <col min="2" max="2" width="18.109375" customWidth="1"/>
    <col min="3" max="3" width="20.33203125" customWidth="1"/>
    <col min="4" max="4" width="16.5546875" customWidth="1"/>
    <col min="5" max="5" width="12.5546875" customWidth="1"/>
    <col min="6" max="6" width="16" bestFit="1" customWidth="1"/>
    <col min="8" max="8" width="10.109375" bestFit="1" customWidth="1"/>
  </cols>
  <sheetData>
    <row r="1" spans="1:8" ht="15.6" x14ac:dyDescent="0.3">
      <c r="A1" s="37" t="s">
        <v>9</v>
      </c>
      <c r="B1" s="37"/>
      <c r="C1" s="37"/>
      <c r="D1" s="37"/>
      <c r="E1" s="24" t="s">
        <v>108</v>
      </c>
      <c r="F1" s="25" t="str">
        <f>TEXT(E1,"[$-FC19]ММ")</f>
        <v>02</v>
      </c>
      <c r="G1" s="25" t="str">
        <f>TEXT(E1,"[$-FC19]ДД.ММ.ГГГ \г")</f>
        <v>01.02.2018 г</v>
      </c>
      <c r="H1" s="25" t="str">
        <f>TEXT(E1,"[$-FC19]ГГГГ")</f>
        <v>2018</v>
      </c>
    </row>
    <row r="2" spans="1:8" ht="15.6" x14ac:dyDescent="0.3">
      <c r="A2" s="37" t="str">
        <f>CONCATENATE("доходов и расходов краевого бюджета за ",period," ",H1," года")</f>
        <v>доходов и расходов краевого бюджета за февраль 2018 года</v>
      </c>
      <c r="B2" s="37"/>
      <c r="C2" s="37"/>
      <c r="D2" s="37"/>
      <c r="E2" s="24" t="s">
        <v>107</v>
      </c>
      <c r="F2" s="25" t="str">
        <f>TEXT(E2,"[$-FC19]ДД ММММ ГГГ \г")</f>
        <v>28 февраля 2018 г</v>
      </c>
      <c r="G2" s="25" t="str">
        <f>TEXT(E2,"[$-FC19]ДД.ММ.ГГГ \г")</f>
        <v>28.02.2018 г</v>
      </c>
      <c r="H2" s="26"/>
    </row>
    <row r="3" spans="1:8" x14ac:dyDescent="0.3">
      <c r="A3" s="1"/>
      <c r="B3" s="2"/>
      <c r="C3" s="2"/>
      <c r="D3" s="3"/>
      <c r="E3" s="25">
        <f>EndData1+1</f>
        <v>43160</v>
      </c>
      <c r="F3" s="25" t="str">
        <f>TEXT(E3,"[$-FC19]ДД ММММ ГГГ \г")</f>
        <v>01 марта 2018 г</v>
      </c>
      <c r="G3" s="25" t="str">
        <f>TEXT(E3,"[$-FC19]ДД.ММ.ГГГ \г")</f>
        <v>01.03.2018 г</v>
      </c>
      <c r="H3" s="25"/>
    </row>
    <row r="4" spans="1:8" x14ac:dyDescent="0.3">
      <c r="A4" s="4"/>
      <c r="B4" s="5"/>
      <c r="C4" s="5"/>
      <c r="D4" s="6" t="s">
        <v>0</v>
      </c>
      <c r="E4" s="25"/>
      <c r="F4" s="25"/>
      <c r="G4" s="25"/>
      <c r="H4" s="25"/>
    </row>
    <row r="5" spans="1:8" x14ac:dyDescent="0.3">
      <c r="A5" s="38" t="str">
        <f>CONCATENATE("Остатки средств на ",G1,"ода")</f>
        <v>Остатки средств на 01.02.2018 года</v>
      </c>
      <c r="B5" s="39"/>
      <c r="C5" s="39"/>
      <c r="D5" s="55">
        <v>2216834.2999999998</v>
      </c>
      <c r="E5" s="26"/>
      <c r="F5" s="25"/>
      <c r="G5" s="25"/>
      <c r="H5" s="25"/>
    </row>
    <row r="6" spans="1:8" x14ac:dyDescent="0.3">
      <c r="A6" s="41" t="s">
        <v>1</v>
      </c>
      <c r="B6" s="47"/>
      <c r="C6" s="47"/>
      <c r="D6" s="7">
        <f>D9-D7</f>
        <v>1384300.6976999994</v>
      </c>
      <c r="E6" s="25" t="str">
        <f>IF(F1="01","январь",(IF(F1="02","февраль",(IF(F1="03","март",(IF(F1="04","апрель",(IF(F1="05","май",(IF(F1="06","июнь",(IF(F1="07","июль",(IF(F1="08","август",(IF(F1="09","сентябрь",(IF(F1="08","август",(IF(F1="09","сентябрь",(IF(F1="10","октябрь",(IF(F1="11","ноябрь","декабрь")))))))))))))))))))))))))</f>
        <v>февраль</v>
      </c>
      <c r="F6" s="25"/>
      <c r="G6" s="25"/>
      <c r="H6" s="25"/>
    </row>
    <row r="7" spans="1:8" x14ac:dyDescent="0.3">
      <c r="A7" s="48" t="s">
        <v>10</v>
      </c>
      <c r="B7" s="47"/>
      <c r="C7" s="47"/>
      <c r="D7" s="9">
        <v>4061891</v>
      </c>
      <c r="E7" s="25"/>
      <c r="F7" s="25"/>
      <c r="G7" s="25"/>
      <c r="H7" s="25"/>
    </row>
    <row r="8" spans="1:8" x14ac:dyDescent="0.3">
      <c r="A8" s="48" t="s">
        <v>11</v>
      </c>
      <c r="B8" s="47"/>
      <c r="C8" s="47"/>
      <c r="D8" s="9">
        <v>749606.9</v>
      </c>
    </row>
    <row r="9" spans="1:8" x14ac:dyDescent="0.3">
      <c r="A9" s="49" t="s">
        <v>12</v>
      </c>
      <c r="B9" s="50"/>
      <c r="C9" s="50"/>
      <c r="D9" s="9">
        <f>D11+D10-D5</f>
        <v>5446191.6976999994</v>
      </c>
    </row>
    <row r="10" spans="1:8" x14ac:dyDescent="0.3">
      <c r="A10" s="49" t="s">
        <v>13</v>
      </c>
      <c r="B10" s="50"/>
      <c r="C10" s="50"/>
      <c r="D10" s="9">
        <f>B66+'Муниципальные районы'!P34</f>
        <v>5382643.1976999994</v>
      </c>
    </row>
    <row r="11" spans="1:8" x14ac:dyDescent="0.3">
      <c r="A11" s="40" t="str">
        <f>CONCATENATE("Остатки средств на ",G3,"ода")</f>
        <v>Остатки средств на 01.03.2018 года</v>
      </c>
      <c r="B11" s="41"/>
      <c r="C11" s="41"/>
      <c r="D11" s="8">
        <v>2280382.7999999998</v>
      </c>
    </row>
    <row r="12" spans="1:8" x14ac:dyDescent="0.3">
      <c r="A12" s="51" t="s">
        <v>14</v>
      </c>
      <c r="B12" s="52"/>
      <c r="C12" s="52"/>
      <c r="D12" s="8"/>
    </row>
    <row r="13" spans="1:8" x14ac:dyDescent="0.3">
      <c r="A13" s="51" t="s">
        <v>15</v>
      </c>
      <c r="B13" s="52"/>
      <c r="C13" s="52"/>
      <c r="D13" s="8">
        <f>SUM(D14:D17)</f>
        <v>93940.6</v>
      </c>
    </row>
    <row r="14" spans="1:8" s="54" customFormat="1" x14ac:dyDescent="0.3">
      <c r="A14" s="53" t="s">
        <v>109</v>
      </c>
      <c r="B14" s="41"/>
      <c r="C14" s="41"/>
      <c r="D14" s="60">
        <v>60.4</v>
      </c>
    </row>
    <row r="15" spans="1:8" s="54" customFormat="1" ht="28.2" customHeight="1" x14ac:dyDescent="0.3">
      <c r="A15" s="53" t="s">
        <v>112</v>
      </c>
      <c r="B15" s="41"/>
      <c r="C15" s="41"/>
      <c r="D15" s="60">
        <v>35902.800000000003</v>
      </c>
    </row>
    <row r="16" spans="1:8" s="54" customFormat="1" ht="28.2" customHeight="1" x14ac:dyDescent="0.3">
      <c r="A16" s="53" t="s">
        <v>110</v>
      </c>
      <c r="B16" s="41"/>
      <c r="C16" s="41"/>
      <c r="D16" s="60">
        <v>29239.7</v>
      </c>
    </row>
    <row r="17" spans="1:4" s="54" customFormat="1" ht="29.4" customHeight="1" x14ac:dyDescent="0.3">
      <c r="A17" s="53" t="s">
        <v>111</v>
      </c>
      <c r="B17" s="41"/>
      <c r="C17" s="41"/>
      <c r="D17" s="60">
        <v>28737.7</v>
      </c>
    </row>
    <row r="18" spans="1:4" s="54" customFormat="1" x14ac:dyDescent="0.3">
      <c r="A18" s="57"/>
      <c r="B18" s="58"/>
      <c r="C18" s="58"/>
      <c r="D18" s="56"/>
    </row>
    <row r="19" spans="1:4" x14ac:dyDescent="0.3">
      <c r="A19" s="21" t="s">
        <v>16</v>
      </c>
      <c r="B19" s="10"/>
      <c r="C19" s="10"/>
      <c r="D19" s="11"/>
    </row>
    <row r="20" spans="1:4" x14ac:dyDescent="0.3">
      <c r="A20" s="42" t="s">
        <v>17</v>
      </c>
      <c r="B20" s="44" t="s">
        <v>2</v>
      </c>
      <c r="C20" s="45" t="s">
        <v>3</v>
      </c>
      <c r="D20" s="46"/>
    </row>
    <row r="21" spans="1:4" ht="90" customHeight="1" x14ac:dyDescent="0.3">
      <c r="A21" s="43"/>
      <c r="B21" s="44"/>
      <c r="C21" s="22" t="s">
        <v>4</v>
      </c>
      <c r="D21" s="22" t="s">
        <v>5</v>
      </c>
    </row>
    <row r="22" spans="1:4" x14ac:dyDescent="0.3">
      <c r="A22" s="12" t="s">
        <v>64</v>
      </c>
      <c r="B22" s="33">
        <v>13478.712810000001</v>
      </c>
      <c r="C22" s="33">
        <v>9089.7495999999992</v>
      </c>
      <c r="D22" s="33">
        <v>3076.2091500000001</v>
      </c>
    </row>
    <row r="23" spans="1:4" x14ac:dyDescent="0.3">
      <c r="A23" s="12" t="s">
        <v>65</v>
      </c>
      <c r="B23" s="33">
        <v>5213.9577499999996</v>
      </c>
      <c r="C23" s="33">
        <v>3759.2626700000001</v>
      </c>
      <c r="D23" s="33">
        <v>963.62702999999999</v>
      </c>
    </row>
    <row r="24" spans="1:4" x14ac:dyDescent="0.3">
      <c r="A24" s="12" t="s">
        <v>66</v>
      </c>
      <c r="B24" s="33">
        <v>4420.4223599999996</v>
      </c>
      <c r="C24" s="33">
        <v>3074.1595499999999</v>
      </c>
      <c r="D24" s="33">
        <v>1346.2628099999999</v>
      </c>
    </row>
    <row r="25" spans="1:4" x14ac:dyDescent="0.3">
      <c r="A25" s="12" t="s">
        <v>67</v>
      </c>
      <c r="B25" s="33">
        <v>69195.895499999999</v>
      </c>
      <c r="C25" s="33">
        <v>27142.257089999999</v>
      </c>
      <c r="D25" s="33">
        <v>7348.0409</v>
      </c>
    </row>
    <row r="26" spans="1:4" ht="27.6" x14ac:dyDescent="0.3">
      <c r="A26" s="12" t="s">
        <v>68</v>
      </c>
      <c r="B26" s="33">
        <v>21832.586660000001</v>
      </c>
      <c r="C26" s="33">
        <v>4444.1417899999997</v>
      </c>
      <c r="D26" s="33">
        <v>726.05196999999998</v>
      </c>
    </row>
    <row r="27" spans="1:4" x14ac:dyDescent="0.3">
      <c r="A27" s="12" t="s">
        <v>69</v>
      </c>
      <c r="B27" s="33">
        <v>8354.4315100000003</v>
      </c>
      <c r="C27" s="33">
        <v>2772.7892099999999</v>
      </c>
      <c r="D27" s="33">
        <v>635.98828000000003</v>
      </c>
    </row>
    <row r="28" spans="1:4" x14ac:dyDescent="0.3">
      <c r="A28" s="12" t="s">
        <v>70</v>
      </c>
      <c r="B28" s="33">
        <v>81587.585630000001</v>
      </c>
      <c r="C28" s="33">
        <v>1776.3307600000001</v>
      </c>
      <c r="D28" s="33">
        <v>489.16395</v>
      </c>
    </row>
    <row r="29" spans="1:4" ht="27.6" x14ac:dyDescent="0.3">
      <c r="A29" s="12" t="s">
        <v>71</v>
      </c>
      <c r="B29" s="33">
        <v>857965.96135999996</v>
      </c>
      <c r="C29" s="33">
        <v>4207.0506599999999</v>
      </c>
      <c r="D29" s="33">
        <v>1054.69991</v>
      </c>
    </row>
    <row r="30" spans="1:4" x14ac:dyDescent="0.3">
      <c r="A30" s="12" t="s">
        <v>72</v>
      </c>
      <c r="B30" s="33">
        <f>14658.58792-6981.4</f>
        <v>7677.1879200000003</v>
      </c>
      <c r="C30" s="33">
        <v>3488.8309399999998</v>
      </c>
      <c r="D30" s="33">
        <v>1208.6631199999999</v>
      </c>
    </row>
    <row r="31" spans="1:4" x14ac:dyDescent="0.3">
      <c r="A31" s="12" t="s">
        <v>73</v>
      </c>
      <c r="B31" s="33">
        <v>32065.899450000001</v>
      </c>
      <c r="C31" s="33">
        <v>6420.3988499999996</v>
      </c>
      <c r="D31" s="33">
        <v>1862.9749899999999</v>
      </c>
    </row>
    <row r="32" spans="1:4" x14ac:dyDescent="0.3">
      <c r="A32" s="12" t="s">
        <v>74</v>
      </c>
      <c r="B32" s="33">
        <v>276990.74359999999</v>
      </c>
      <c r="C32" s="33">
        <v>5426.7215100000003</v>
      </c>
      <c r="D32" s="33">
        <v>1678.94028</v>
      </c>
    </row>
    <row r="33" spans="1:4" x14ac:dyDescent="0.3">
      <c r="A33" s="12" t="s">
        <v>75</v>
      </c>
      <c r="B33" s="33">
        <v>570357.96406999999</v>
      </c>
      <c r="C33" s="33">
        <v>18603.080460000001</v>
      </c>
      <c r="D33" s="33">
        <v>5234.66</v>
      </c>
    </row>
    <row r="34" spans="1:4" x14ac:dyDescent="0.3">
      <c r="A34" s="12" t="s">
        <v>76</v>
      </c>
      <c r="B34" s="33">
        <v>531807.26876000001</v>
      </c>
      <c r="C34" s="33">
        <v>18064.00016</v>
      </c>
      <c r="D34" s="33">
        <v>5903.0301600000003</v>
      </c>
    </row>
    <row r="35" spans="1:4" x14ac:dyDescent="0.3">
      <c r="A35" s="12" t="s">
        <v>77</v>
      </c>
      <c r="B35" s="33">
        <v>59264.616459999997</v>
      </c>
      <c r="C35" s="33">
        <v>1743.66121</v>
      </c>
      <c r="D35" s="33">
        <v>570.10046999999997</v>
      </c>
    </row>
    <row r="36" spans="1:4" ht="27.6" x14ac:dyDescent="0.3">
      <c r="A36" s="12" t="s">
        <v>78</v>
      </c>
      <c r="B36" s="33">
        <v>107020.45155</v>
      </c>
      <c r="C36" s="33">
        <v>64201.723360000004</v>
      </c>
      <c r="D36" s="33">
        <v>31417.99583</v>
      </c>
    </row>
    <row r="37" spans="1:4" x14ac:dyDescent="0.3">
      <c r="A37" s="12" t="s">
        <v>79</v>
      </c>
      <c r="B37" s="33">
        <v>7364.4547599999996</v>
      </c>
      <c r="C37" s="33">
        <v>1319.5224800000001</v>
      </c>
      <c r="D37" s="33">
        <v>300.14744000000002</v>
      </c>
    </row>
    <row r="38" spans="1:4" x14ac:dyDescent="0.3">
      <c r="A38" s="12" t="s">
        <v>80</v>
      </c>
      <c r="B38" s="33">
        <v>5811.3355499999998</v>
      </c>
      <c r="C38" s="33">
        <v>1707.82889</v>
      </c>
      <c r="D38" s="33">
        <v>266.71181999999999</v>
      </c>
    </row>
    <row r="39" spans="1:4" x14ac:dyDescent="0.3">
      <c r="A39" s="12" t="s">
        <v>81</v>
      </c>
      <c r="B39" s="33">
        <v>5085.6943600000004</v>
      </c>
      <c r="C39" s="33">
        <v>1853.9738299999999</v>
      </c>
      <c r="D39" s="33">
        <v>623.62679000000003</v>
      </c>
    </row>
    <row r="40" spans="1:4" x14ac:dyDescent="0.3">
      <c r="A40" s="12" t="s">
        <v>82</v>
      </c>
      <c r="B40" s="33">
        <v>4926.1605099999997</v>
      </c>
      <c r="C40" s="33">
        <v>3135.89509</v>
      </c>
      <c r="D40" s="33">
        <v>948.08366999999998</v>
      </c>
    </row>
    <row r="41" spans="1:4" ht="27.6" x14ac:dyDescent="0.3">
      <c r="A41" s="12" t="s">
        <v>83</v>
      </c>
      <c r="B41" s="33">
        <v>40010.909390000001</v>
      </c>
      <c r="C41" s="33">
        <v>17889.28141</v>
      </c>
      <c r="D41" s="33">
        <v>5404.5316400000002</v>
      </c>
    </row>
    <row r="42" spans="1:4" x14ac:dyDescent="0.3">
      <c r="A42" s="12" t="s">
        <v>84</v>
      </c>
      <c r="B42" s="33">
        <v>15385.40058</v>
      </c>
      <c r="C42" s="33">
        <v>792.73770000000002</v>
      </c>
      <c r="D42" s="33">
        <v>283.30009999999999</v>
      </c>
    </row>
    <row r="43" spans="1:4" x14ac:dyDescent="0.3">
      <c r="A43" s="12" t="s">
        <v>85</v>
      </c>
      <c r="B43" s="33">
        <v>103729.08192</v>
      </c>
      <c r="C43" s="33">
        <v>6127.22678</v>
      </c>
      <c r="D43" s="33">
        <v>2002.9679000000001</v>
      </c>
    </row>
    <row r="44" spans="1:4" x14ac:dyDescent="0.3">
      <c r="A44" s="12" t="s">
        <v>86</v>
      </c>
      <c r="B44" s="33">
        <v>19766.00937</v>
      </c>
      <c r="C44" s="33">
        <v>10937.269420000001</v>
      </c>
      <c r="D44" s="33">
        <v>3600.8220799999999</v>
      </c>
    </row>
    <row r="45" spans="1:4" x14ac:dyDescent="0.3">
      <c r="A45" s="12" t="s">
        <v>87</v>
      </c>
      <c r="B45" s="33">
        <v>3050.0853000000002</v>
      </c>
      <c r="C45" s="33">
        <v>2186.4846899999998</v>
      </c>
      <c r="D45" s="33">
        <v>64.327380000000005</v>
      </c>
    </row>
    <row r="46" spans="1:4" x14ac:dyDescent="0.3">
      <c r="A46" s="12" t="s">
        <v>88</v>
      </c>
      <c r="B46" s="33">
        <v>1936.0486000000001</v>
      </c>
      <c r="C46" s="33">
        <v>1126.664</v>
      </c>
      <c r="D46" s="33">
        <v>341.20400000000001</v>
      </c>
    </row>
    <row r="47" spans="1:4" x14ac:dyDescent="0.3">
      <c r="A47" s="12" t="s">
        <v>89</v>
      </c>
      <c r="B47" s="33">
        <v>2190.5295000000001</v>
      </c>
      <c r="C47" s="33">
        <v>1364.8797</v>
      </c>
      <c r="D47" s="33">
        <v>423.10734000000002</v>
      </c>
    </row>
    <row r="48" spans="1:4" x14ac:dyDescent="0.3">
      <c r="A48" s="12" t="s">
        <v>90</v>
      </c>
      <c r="B48" s="33">
        <v>3091.6163799999999</v>
      </c>
      <c r="C48" s="33">
        <v>1990.3212100000001</v>
      </c>
      <c r="D48" s="33">
        <v>489.78590000000003</v>
      </c>
    </row>
    <row r="49" spans="1:4" x14ac:dyDescent="0.3">
      <c r="A49" s="12" t="s">
        <v>91</v>
      </c>
      <c r="B49" s="33">
        <v>1427.3801699999999</v>
      </c>
      <c r="C49" s="33">
        <v>1024.6968199999999</v>
      </c>
      <c r="D49" s="33">
        <v>309.06734999999998</v>
      </c>
    </row>
    <row r="50" spans="1:4" x14ac:dyDescent="0.3">
      <c r="A50" s="12" t="s">
        <v>92</v>
      </c>
      <c r="B50" s="33">
        <v>1032.6359500000001</v>
      </c>
      <c r="C50" s="33">
        <v>657.79664000000002</v>
      </c>
      <c r="D50" s="33">
        <v>195.30679000000001</v>
      </c>
    </row>
    <row r="51" spans="1:4" x14ac:dyDescent="0.3">
      <c r="A51" s="12" t="s">
        <v>93</v>
      </c>
      <c r="B51" s="33">
        <v>6017.3963899999999</v>
      </c>
      <c r="C51" s="33">
        <v>2581.6239099999998</v>
      </c>
      <c r="D51" s="33">
        <v>588.89233000000002</v>
      </c>
    </row>
    <row r="52" spans="1:4" x14ac:dyDescent="0.3">
      <c r="A52" s="12" t="s">
        <v>94</v>
      </c>
      <c r="B52" s="33">
        <v>900945.78602</v>
      </c>
      <c r="C52" s="33">
        <v>18185.556860000001</v>
      </c>
      <c r="D52" s="33">
        <v>5422.0505300000004</v>
      </c>
    </row>
    <row r="53" spans="1:4" ht="27.6" x14ac:dyDescent="0.3">
      <c r="A53" s="12" t="s">
        <v>95</v>
      </c>
      <c r="B53" s="33">
        <v>172.78210999999999</v>
      </c>
      <c r="C53" s="33">
        <v>172.78210999999999</v>
      </c>
      <c r="D53" s="33"/>
    </row>
    <row r="54" spans="1:4" x14ac:dyDescent="0.3">
      <c r="A54" s="12" t="s">
        <v>96</v>
      </c>
      <c r="B54" s="33">
        <v>2709.6910499999999</v>
      </c>
      <c r="C54" s="33">
        <v>1477.77289</v>
      </c>
      <c r="D54" s="33">
        <v>437.4486</v>
      </c>
    </row>
    <row r="55" spans="1:4" x14ac:dyDescent="0.3">
      <c r="A55" s="12" t="s">
        <v>97</v>
      </c>
      <c r="B55" s="33">
        <v>10252.817139999999</v>
      </c>
      <c r="C55" s="33">
        <v>2105.3379</v>
      </c>
      <c r="D55" s="33">
        <v>507.16401000000002</v>
      </c>
    </row>
    <row r="56" spans="1:4" x14ac:dyDescent="0.3">
      <c r="A56" s="12" t="s">
        <v>98</v>
      </c>
      <c r="B56" s="33">
        <v>86507.160910000006</v>
      </c>
      <c r="C56" s="33">
        <v>2468.75119</v>
      </c>
      <c r="D56" s="33">
        <v>960.78683000000001</v>
      </c>
    </row>
    <row r="57" spans="1:4" x14ac:dyDescent="0.3">
      <c r="A57" s="12" t="s">
        <v>99</v>
      </c>
      <c r="B57" s="33">
        <v>28567.604940000001</v>
      </c>
      <c r="C57" s="33">
        <v>14749.88206</v>
      </c>
      <c r="D57" s="33">
        <v>4158.16525</v>
      </c>
    </row>
    <row r="58" spans="1:4" x14ac:dyDescent="0.3">
      <c r="A58" s="12" t="s">
        <v>100</v>
      </c>
      <c r="B58" s="33">
        <v>4493.3803600000001</v>
      </c>
      <c r="C58" s="33">
        <v>1036.9260099999999</v>
      </c>
      <c r="D58" s="33">
        <v>278.17178000000001</v>
      </c>
    </row>
    <row r="59" spans="1:4" x14ac:dyDescent="0.3">
      <c r="A59" s="12" t="s">
        <v>101</v>
      </c>
      <c r="B59" s="33">
        <v>4673.2291299999997</v>
      </c>
      <c r="C59" s="33">
        <v>1359.7062000000001</v>
      </c>
      <c r="D59" s="33">
        <v>1.331</v>
      </c>
    </row>
    <row r="60" spans="1:4" x14ac:dyDescent="0.3">
      <c r="A60" s="12" t="s">
        <v>102</v>
      </c>
      <c r="B60" s="33">
        <v>2695.4751299999998</v>
      </c>
      <c r="C60" s="33">
        <v>1949.38229</v>
      </c>
      <c r="D60" s="33">
        <v>467.61543999999998</v>
      </c>
    </row>
    <row r="61" spans="1:4" x14ac:dyDescent="0.3">
      <c r="A61" s="12" t="s">
        <v>103</v>
      </c>
      <c r="B61" s="33">
        <v>15697.81423</v>
      </c>
      <c r="C61" s="33">
        <v>2349.3211200000001</v>
      </c>
      <c r="D61" s="33">
        <v>813.80678999999998</v>
      </c>
    </row>
    <row r="62" spans="1:4" x14ac:dyDescent="0.3">
      <c r="A62" s="12" t="s">
        <v>104</v>
      </c>
      <c r="B62" s="33">
        <v>1018.79345</v>
      </c>
      <c r="C62" s="33">
        <v>696.77958000000001</v>
      </c>
      <c r="D62" s="33">
        <v>177.00817000000001</v>
      </c>
    </row>
    <row r="63" spans="1:4" x14ac:dyDescent="0.3">
      <c r="A63" s="12" t="s">
        <v>105</v>
      </c>
      <c r="B63" s="33">
        <v>606.76220999999998</v>
      </c>
      <c r="C63" s="33">
        <v>418.07628999999997</v>
      </c>
      <c r="D63" s="33">
        <v>139.11331000000001</v>
      </c>
    </row>
    <row r="64" spans="1:4" x14ac:dyDescent="0.3">
      <c r="A64" s="12" t="s">
        <v>106</v>
      </c>
      <c r="B64" s="33">
        <v>1163.6954599999999</v>
      </c>
      <c r="C64" s="33">
        <v>674.12702000000002</v>
      </c>
      <c r="D64" s="33">
        <v>200.91084000000001</v>
      </c>
    </row>
    <row r="65" spans="1:4" s="59" customFormat="1" x14ac:dyDescent="0.3">
      <c r="A65" s="61" t="s">
        <v>113</v>
      </c>
      <c r="B65" s="62">
        <v>6981.4</v>
      </c>
      <c r="C65" s="62"/>
      <c r="D65" s="62"/>
    </row>
    <row r="66" spans="1:4" x14ac:dyDescent="0.3">
      <c r="A66" s="23" t="s">
        <v>2</v>
      </c>
      <c r="B66" s="34">
        <f>SUM(B22:B65)</f>
        <v>3934544.8162599998</v>
      </c>
      <c r="C66" s="63">
        <f t="shared" ref="C66:D66" si="0">SUM(C22:C65)</f>
        <v>276554.76191</v>
      </c>
      <c r="D66" s="63">
        <f t="shared" si="0"/>
        <v>92921.863929999992</v>
      </c>
    </row>
  </sheetData>
  <mergeCells count="18">
    <mergeCell ref="A16:C16"/>
    <mergeCell ref="A17:C17"/>
    <mergeCell ref="A1:D1"/>
    <mergeCell ref="A2:D2"/>
    <mergeCell ref="A5:C5"/>
    <mergeCell ref="A11:C11"/>
    <mergeCell ref="A20:A21"/>
    <mergeCell ref="B20:B21"/>
    <mergeCell ref="C20:D20"/>
    <mergeCell ref="A6:C6"/>
    <mergeCell ref="A7:C7"/>
    <mergeCell ref="A8:C8"/>
    <mergeCell ref="A9:C9"/>
    <mergeCell ref="A10:C10"/>
    <mergeCell ref="A12:C12"/>
    <mergeCell ref="A13:C13"/>
    <mergeCell ref="A14:C14"/>
    <mergeCell ref="A15:C15"/>
  </mergeCells>
  <pageMargins left="0.70866141732283472" right="0.70866141732283472" top="0.2" bottom="0.34" header="0.2" footer="0.2"/>
  <pageSetup paperSize="9" scale="68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view="pageBreakPreview" zoomScaleNormal="100" zoomScaleSheetLayoutView="100" workbookViewId="0">
      <selection activeCell="P2" sqref="P2"/>
    </sheetView>
  </sheetViews>
  <sheetFormatPr defaultRowHeight="14.4" x14ac:dyDescent="0.3"/>
  <cols>
    <col min="1" max="1" width="38.33203125" customWidth="1"/>
    <col min="2" max="2" width="13.109375" customWidth="1"/>
    <col min="3" max="3" width="10.5546875" customWidth="1"/>
    <col min="4" max="4" width="11.44140625" customWidth="1"/>
    <col min="5" max="6" width="13.109375" customWidth="1"/>
    <col min="7" max="7" width="13.6640625" customWidth="1"/>
    <col min="8" max="8" width="13.88671875" customWidth="1"/>
    <col min="9" max="9" width="10.88671875" customWidth="1"/>
    <col min="10" max="10" width="11.5546875" customWidth="1"/>
    <col min="11" max="11" width="11" customWidth="1"/>
    <col min="12" max="13" width="11.88671875" customWidth="1"/>
    <col min="14" max="14" width="11.109375" customWidth="1"/>
    <col min="15" max="15" width="11.5546875" customWidth="1"/>
    <col min="16" max="16" width="11.109375" customWidth="1"/>
  </cols>
  <sheetData>
    <row r="1" spans="1:20" s="16" customFormat="1" ht="15.6" x14ac:dyDescent="0.3">
      <c r="A1" s="19"/>
      <c r="C1" s="17" t="s">
        <v>8</v>
      </c>
    </row>
    <row r="2" spans="1:20" x14ac:dyDescent="0.3">
      <c r="A2" s="20" t="str">
        <f>TEXT(EndData2,"[$-FC19]ДД.ММ.ГГГ")</f>
        <v>00.01.1900</v>
      </c>
      <c r="C2" s="13"/>
      <c r="P2" s="64" t="s">
        <v>7</v>
      </c>
    </row>
    <row r="3" spans="1:20" s="15" customFormat="1" ht="52.8" x14ac:dyDescent="0.25">
      <c r="A3" s="18" t="s">
        <v>18</v>
      </c>
      <c r="B3" s="31" t="s">
        <v>19</v>
      </c>
      <c r="C3" s="32" t="s">
        <v>20</v>
      </c>
      <c r="D3" s="32" t="s">
        <v>21</v>
      </c>
      <c r="E3" s="32" t="s">
        <v>22</v>
      </c>
      <c r="F3" s="32" t="s">
        <v>23</v>
      </c>
      <c r="G3" s="32" t="s">
        <v>24</v>
      </c>
      <c r="H3" s="32" t="s">
        <v>25</v>
      </c>
      <c r="I3" s="32" t="s">
        <v>26</v>
      </c>
      <c r="J3" s="32" t="s">
        <v>27</v>
      </c>
      <c r="K3" s="32" t="s">
        <v>28</v>
      </c>
      <c r="L3" s="32" t="s">
        <v>29</v>
      </c>
      <c r="M3" s="32" t="s">
        <v>30</v>
      </c>
      <c r="N3" s="32" t="s">
        <v>31</v>
      </c>
      <c r="O3" s="32" t="s">
        <v>32</v>
      </c>
      <c r="P3" s="14" t="s">
        <v>6</v>
      </c>
    </row>
    <row r="4" spans="1:20" ht="27.6" x14ac:dyDescent="0.3">
      <c r="A4" s="30" t="s">
        <v>33</v>
      </c>
      <c r="B4" s="35"/>
      <c r="C4" s="35"/>
      <c r="D4" s="35"/>
      <c r="E4" s="35"/>
      <c r="F4" s="35"/>
      <c r="G4" s="35"/>
      <c r="H4" s="35"/>
      <c r="I4" s="35"/>
      <c r="J4" s="35">
        <v>1445.1666700000001</v>
      </c>
      <c r="K4" s="35">
        <v>192.416</v>
      </c>
      <c r="L4" s="35"/>
      <c r="M4" s="35"/>
      <c r="N4" s="35"/>
      <c r="O4" s="35"/>
      <c r="P4" s="36">
        <v>1637.58267</v>
      </c>
      <c r="Q4" s="29"/>
      <c r="R4" s="29"/>
      <c r="S4" s="29"/>
      <c r="T4" s="29"/>
    </row>
    <row r="5" spans="1:20" ht="41.4" x14ac:dyDescent="0.3">
      <c r="A5" s="30" t="s">
        <v>34</v>
      </c>
      <c r="B5" s="35"/>
      <c r="C5" s="35">
        <v>22288.2</v>
      </c>
      <c r="D5" s="35">
        <v>19116.167000000001</v>
      </c>
      <c r="E5" s="35">
        <v>8462</v>
      </c>
      <c r="F5" s="35"/>
      <c r="G5" s="35">
        <v>22844.833340000001</v>
      </c>
      <c r="H5" s="35">
        <v>6102.3339999999998</v>
      </c>
      <c r="I5" s="35">
        <v>6000</v>
      </c>
      <c r="J5" s="35">
        <v>486.66667000000001</v>
      </c>
      <c r="K5" s="35">
        <v>4661.6660000000002</v>
      </c>
      <c r="L5" s="35"/>
      <c r="M5" s="35">
        <v>9003</v>
      </c>
      <c r="N5" s="35">
        <v>13368</v>
      </c>
      <c r="O5" s="35">
        <v>18921.603999999999</v>
      </c>
      <c r="P5" s="36">
        <v>131254.47101000001</v>
      </c>
      <c r="Q5" s="29"/>
      <c r="R5" s="29"/>
      <c r="S5" s="29"/>
      <c r="T5" s="29"/>
    </row>
    <row r="6" spans="1:20" ht="41.4" x14ac:dyDescent="0.3">
      <c r="A6" s="30" t="s">
        <v>35</v>
      </c>
      <c r="B6" s="35">
        <v>2650</v>
      </c>
      <c r="C6" s="35">
        <v>444.16699999999997</v>
      </c>
      <c r="D6" s="35">
        <v>75</v>
      </c>
      <c r="E6" s="35"/>
      <c r="F6" s="35"/>
      <c r="G6" s="35">
        <v>75</v>
      </c>
      <c r="H6" s="35"/>
      <c r="I6" s="35">
        <v>300</v>
      </c>
      <c r="J6" s="35">
        <v>197.53333000000001</v>
      </c>
      <c r="K6" s="35"/>
      <c r="L6" s="35"/>
      <c r="M6" s="35"/>
      <c r="N6" s="35"/>
      <c r="O6" s="35"/>
      <c r="P6" s="36">
        <v>3741.7003300000001</v>
      </c>
      <c r="Q6" s="29"/>
      <c r="R6" s="29"/>
      <c r="S6" s="29"/>
      <c r="T6" s="29"/>
    </row>
    <row r="7" spans="1:20" ht="69" x14ac:dyDescent="0.3">
      <c r="A7" s="30" t="s">
        <v>36</v>
      </c>
      <c r="B7" s="35">
        <v>94401.616680000006</v>
      </c>
      <c r="C7" s="35">
        <v>101016.49602999999</v>
      </c>
      <c r="D7" s="35">
        <v>22947.207999999999</v>
      </c>
      <c r="E7" s="35">
        <v>14400</v>
      </c>
      <c r="F7" s="35">
        <v>5529.3</v>
      </c>
      <c r="G7" s="35">
        <v>28891.88334</v>
      </c>
      <c r="H7" s="35">
        <v>14502.05</v>
      </c>
      <c r="I7" s="35">
        <v>1500</v>
      </c>
      <c r="J7" s="35">
        <v>38226.302799999998</v>
      </c>
      <c r="K7" s="35">
        <v>5899.3</v>
      </c>
      <c r="L7" s="35">
        <v>10000</v>
      </c>
      <c r="M7" s="35">
        <v>15525.7</v>
      </c>
      <c r="N7" s="35">
        <v>12248.566000000001</v>
      </c>
      <c r="O7" s="35">
        <v>24310.585490000001</v>
      </c>
      <c r="P7" s="36">
        <v>389399.00834</v>
      </c>
      <c r="Q7" s="29"/>
      <c r="R7" s="29"/>
      <c r="S7" s="29"/>
      <c r="T7" s="29"/>
    </row>
    <row r="8" spans="1:20" ht="27.6" x14ac:dyDescent="0.3">
      <c r="A8" s="30" t="s">
        <v>37</v>
      </c>
      <c r="B8" s="35"/>
      <c r="C8" s="35"/>
      <c r="D8" s="35"/>
      <c r="E8" s="35">
        <v>3927.4874399999999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6">
        <v>3927.4874399999999</v>
      </c>
      <c r="Q8" s="29"/>
      <c r="R8" s="29"/>
      <c r="S8" s="29"/>
      <c r="T8" s="29"/>
    </row>
    <row r="9" spans="1:20" ht="124.2" x14ac:dyDescent="0.3">
      <c r="A9" s="30" t="s">
        <v>38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>
        <v>350</v>
      </c>
      <c r="N9" s="35"/>
      <c r="O9" s="35"/>
      <c r="P9" s="36">
        <v>350</v>
      </c>
      <c r="Q9" s="29"/>
      <c r="R9" s="29"/>
      <c r="S9" s="29"/>
      <c r="T9" s="29"/>
    </row>
    <row r="10" spans="1:20" ht="55.2" x14ac:dyDescent="0.3">
      <c r="A10" s="30" t="s">
        <v>39</v>
      </c>
      <c r="B10" s="35"/>
      <c r="C10" s="35">
        <v>2963.4518800000001</v>
      </c>
      <c r="D10" s="35">
        <v>607.38825999999995</v>
      </c>
      <c r="E10" s="35"/>
      <c r="F10" s="35"/>
      <c r="G10" s="35"/>
      <c r="H10" s="35"/>
      <c r="I10" s="35"/>
      <c r="J10" s="35"/>
      <c r="K10" s="35">
        <v>8850.2499399999997</v>
      </c>
      <c r="L10" s="35"/>
      <c r="M10" s="35"/>
      <c r="N10" s="35"/>
      <c r="O10" s="35"/>
      <c r="P10" s="36">
        <v>12421.09008</v>
      </c>
      <c r="Q10" s="29"/>
      <c r="R10" s="29"/>
      <c r="S10" s="29"/>
      <c r="T10" s="29"/>
    </row>
    <row r="11" spans="1:20" ht="96.6" x14ac:dyDescent="0.3">
      <c r="A11" s="30" t="s">
        <v>40</v>
      </c>
      <c r="B11" s="35">
        <v>185.46</v>
      </c>
      <c r="C11" s="35">
        <v>344.3</v>
      </c>
      <c r="D11" s="35"/>
      <c r="E11" s="35"/>
      <c r="F11" s="35"/>
      <c r="G11" s="35"/>
      <c r="H11" s="35">
        <v>41</v>
      </c>
      <c r="I11" s="35">
        <v>24.6</v>
      </c>
      <c r="J11" s="35">
        <v>77.224000000000004</v>
      </c>
      <c r="K11" s="35">
        <v>3.1080000000000001</v>
      </c>
      <c r="L11" s="35"/>
      <c r="M11" s="35"/>
      <c r="N11" s="35">
        <v>12.3</v>
      </c>
      <c r="O11" s="35"/>
      <c r="P11" s="36">
        <v>687.99199999999996</v>
      </c>
      <c r="Q11" s="29"/>
      <c r="R11" s="29"/>
      <c r="S11" s="29"/>
      <c r="T11" s="29"/>
    </row>
    <row r="12" spans="1:20" ht="82.8" x14ac:dyDescent="0.3">
      <c r="A12" s="30" t="s">
        <v>41</v>
      </c>
      <c r="B12" s="35"/>
      <c r="C12" s="35">
        <v>4189.75</v>
      </c>
      <c r="D12" s="35">
        <v>643.41700000000003</v>
      </c>
      <c r="E12" s="35">
        <v>557</v>
      </c>
      <c r="F12" s="35">
        <v>162</v>
      </c>
      <c r="G12" s="35">
        <v>633.33334000000002</v>
      </c>
      <c r="H12" s="35">
        <v>160.666</v>
      </c>
      <c r="I12" s="35">
        <v>45</v>
      </c>
      <c r="J12" s="35"/>
      <c r="K12" s="35"/>
      <c r="L12" s="35">
        <v>260.83300000000003</v>
      </c>
      <c r="M12" s="35">
        <v>236.816</v>
      </c>
      <c r="N12" s="35">
        <v>243.666</v>
      </c>
      <c r="O12" s="35">
        <v>133.5</v>
      </c>
      <c r="P12" s="36">
        <v>7265.9813400000003</v>
      </c>
      <c r="Q12" s="29"/>
      <c r="R12" s="29"/>
      <c r="S12" s="29"/>
      <c r="T12" s="29"/>
    </row>
    <row r="13" spans="1:20" ht="96.6" x14ac:dyDescent="0.3">
      <c r="A13" s="30" t="s">
        <v>42</v>
      </c>
      <c r="B13" s="35">
        <v>891.904</v>
      </c>
      <c r="C13" s="35">
        <v>258.334</v>
      </c>
      <c r="D13" s="35">
        <v>172.25</v>
      </c>
      <c r="E13" s="35">
        <v>79.540000000000006</v>
      </c>
      <c r="F13" s="35">
        <v>71</v>
      </c>
      <c r="G13" s="35">
        <v>86.083340000000007</v>
      </c>
      <c r="H13" s="35">
        <v>86.717410000000001</v>
      </c>
      <c r="I13" s="35">
        <v>80</v>
      </c>
      <c r="J13" s="35">
        <v>143.84399999999999</v>
      </c>
      <c r="K13" s="35">
        <v>116.67700000000001</v>
      </c>
      <c r="L13" s="35">
        <v>92.832999999999998</v>
      </c>
      <c r="M13" s="35">
        <v>90.561999999999998</v>
      </c>
      <c r="N13" s="35">
        <v>143</v>
      </c>
      <c r="O13" s="35">
        <v>79.376999999999995</v>
      </c>
      <c r="P13" s="36">
        <v>2392.1217499999998</v>
      </c>
      <c r="Q13" s="29"/>
      <c r="R13" s="29"/>
      <c r="S13" s="29"/>
      <c r="T13" s="29"/>
    </row>
    <row r="14" spans="1:20" ht="69" x14ac:dyDescent="0.3">
      <c r="A14" s="30" t="s">
        <v>43</v>
      </c>
      <c r="B14" s="35">
        <v>587.02200000000005</v>
      </c>
      <c r="C14" s="35">
        <v>300.5</v>
      </c>
      <c r="D14" s="35">
        <v>450</v>
      </c>
      <c r="E14" s="35">
        <v>220.99</v>
      </c>
      <c r="F14" s="35">
        <v>68</v>
      </c>
      <c r="G14" s="35">
        <v>380</v>
      </c>
      <c r="H14" s="35">
        <v>64</v>
      </c>
      <c r="I14" s="35">
        <v>29</v>
      </c>
      <c r="J14" s="35">
        <v>364.084</v>
      </c>
      <c r="K14" s="35">
        <v>72.521000000000001</v>
      </c>
      <c r="L14" s="35">
        <v>66.798000000000002</v>
      </c>
      <c r="M14" s="35">
        <v>120</v>
      </c>
      <c r="N14" s="35">
        <v>73.3</v>
      </c>
      <c r="O14" s="35">
        <v>69.777000000000001</v>
      </c>
      <c r="P14" s="36">
        <v>2865.9920000000002</v>
      </c>
      <c r="Q14" s="29"/>
      <c r="R14" s="29"/>
      <c r="S14" s="29"/>
      <c r="T14" s="29"/>
    </row>
    <row r="15" spans="1:20" ht="82.8" x14ac:dyDescent="0.3">
      <c r="A15" s="30" t="s">
        <v>44</v>
      </c>
      <c r="B15" s="35">
        <v>2682.4659999999999</v>
      </c>
      <c r="C15" s="35">
        <v>691.03425000000004</v>
      </c>
      <c r="D15" s="35">
        <v>230</v>
      </c>
      <c r="E15" s="35">
        <v>146.34</v>
      </c>
      <c r="F15" s="35">
        <v>111.9</v>
      </c>
      <c r="G15" s="35">
        <v>232.5</v>
      </c>
      <c r="H15" s="35">
        <v>107.99767</v>
      </c>
      <c r="I15" s="35">
        <v>90</v>
      </c>
      <c r="J15" s="35">
        <v>587.55799999999999</v>
      </c>
      <c r="K15" s="35">
        <v>242.32249999999999</v>
      </c>
      <c r="L15" s="35">
        <v>33.165999999999997</v>
      </c>
      <c r="M15" s="35">
        <v>195.02</v>
      </c>
      <c r="N15" s="35">
        <v>206.357</v>
      </c>
      <c r="O15" s="35">
        <v>139.22132999999999</v>
      </c>
      <c r="P15" s="36">
        <v>5695.8827499999998</v>
      </c>
      <c r="Q15" s="29"/>
      <c r="R15" s="29"/>
      <c r="S15" s="29"/>
      <c r="T15" s="29"/>
    </row>
    <row r="16" spans="1:20" ht="124.2" x14ac:dyDescent="0.3">
      <c r="A16" s="30" t="s">
        <v>45</v>
      </c>
      <c r="B16" s="35">
        <v>23297.41</v>
      </c>
      <c r="C16" s="35">
        <v>1944.4068</v>
      </c>
      <c r="D16" s="35">
        <v>184.583</v>
      </c>
      <c r="E16" s="35"/>
      <c r="F16" s="35"/>
      <c r="G16" s="35"/>
      <c r="H16" s="35"/>
      <c r="I16" s="35"/>
      <c r="J16" s="35">
        <v>270</v>
      </c>
      <c r="K16" s="35"/>
      <c r="L16" s="35"/>
      <c r="M16" s="35"/>
      <c r="N16" s="35"/>
      <c r="O16" s="35"/>
      <c r="P16" s="36">
        <v>25696.399799999999</v>
      </c>
      <c r="Q16" s="29"/>
      <c r="R16" s="29"/>
      <c r="S16" s="29"/>
      <c r="T16" s="29"/>
    </row>
    <row r="17" spans="1:20" ht="110.4" x14ac:dyDescent="0.3">
      <c r="A17" s="30" t="s">
        <v>46</v>
      </c>
      <c r="B17" s="35"/>
      <c r="C17" s="35">
        <v>3925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6">
        <v>3925</v>
      </c>
      <c r="Q17" s="29"/>
      <c r="R17" s="29"/>
      <c r="S17" s="29"/>
      <c r="T17" s="29"/>
    </row>
    <row r="18" spans="1:20" ht="110.4" x14ac:dyDescent="0.3">
      <c r="A18" s="30" t="s">
        <v>47</v>
      </c>
      <c r="B18" s="35">
        <v>174.43227999999999</v>
      </c>
      <c r="C18" s="35">
        <v>171.333</v>
      </c>
      <c r="D18" s="35"/>
      <c r="E18" s="35"/>
      <c r="F18" s="35"/>
      <c r="G18" s="35">
        <v>28.131</v>
      </c>
      <c r="H18" s="35"/>
      <c r="I18" s="35"/>
      <c r="J18" s="35">
        <v>37.6</v>
      </c>
      <c r="K18" s="35"/>
      <c r="L18" s="35"/>
      <c r="M18" s="35">
        <v>9.5</v>
      </c>
      <c r="N18" s="35"/>
      <c r="O18" s="35"/>
      <c r="P18" s="36">
        <v>420.99628000000001</v>
      </c>
      <c r="Q18" s="29"/>
      <c r="R18" s="29"/>
      <c r="S18" s="29"/>
      <c r="T18" s="29"/>
    </row>
    <row r="19" spans="1:20" ht="358.8" x14ac:dyDescent="0.3">
      <c r="A19" s="30" t="s">
        <v>48</v>
      </c>
      <c r="B19" s="35">
        <v>17110</v>
      </c>
      <c r="C19" s="35">
        <v>8393.2283399999997</v>
      </c>
      <c r="D19" s="35">
        <v>4200</v>
      </c>
      <c r="E19" s="35">
        <v>2000</v>
      </c>
      <c r="F19" s="35">
        <v>170</v>
      </c>
      <c r="G19" s="35">
        <v>2760</v>
      </c>
      <c r="H19" s="35">
        <v>1020.3442</v>
      </c>
      <c r="I19" s="35">
        <v>108</v>
      </c>
      <c r="J19" s="35">
        <v>5500</v>
      </c>
      <c r="K19" s="35">
        <v>1644.1669999999999</v>
      </c>
      <c r="L19" s="35">
        <v>500</v>
      </c>
      <c r="M19" s="35">
        <v>1426.8</v>
      </c>
      <c r="N19" s="35">
        <v>1787.55</v>
      </c>
      <c r="O19" s="35">
        <v>1245.325</v>
      </c>
      <c r="P19" s="36">
        <v>47865.414539999998</v>
      </c>
      <c r="Q19" s="29"/>
      <c r="R19" s="29"/>
      <c r="S19" s="29"/>
      <c r="T19" s="29"/>
    </row>
    <row r="20" spans="1:20" ht="179.4" x14ac:dyDescent="0.3">
      <c r="A20" s="30" t="s">
        <v>49</v>
      </c>
      <c r="B20" s="35">
        <v>161305.99648999999</v>
      </c>
      <c r="C20" s="35">
        <v>89200</v>
      </c>
      <c r="D20" s="35">
        <v>23428.58</v>
      </c>
      <c r="E20" s="35">
        <v>15665</v>
      </c>
      <c r="F20" s="35">
        <v>6650</v>
      </c>
      <c r="G20" s="35">
        <v>22372.258000000002</v>
      </c>
      <c r="H20" s="35">
        <v>9505.9169999999995</v>
      </c>
      <c r="I20" s="35">
        <v>2535</v>
      </c>
      <c r="J20" s="35">
        <v>24687.91</v>
      </c>
      <c r="K20" s="35">
        <v>7725.5770000000002</v>
      </c>
      <c r="L20" s="35">
        <v>18711.385999999999</v>
      </c>
      <c r="M20" s="35">
        <v>13396.53</v>
      </c>
      <c r="N20" s="35">
        <v>16285.7</v>
      </c>
      <c r="O20" s="35">
        <v>13058.700999999999</v>
      </c>
      <c r="P20" s="36">
        <v>424528.55549</v>
      </c>
      <c r="Q20" s="29"/>
      <c r="R20" s="29"/>
      <c r="S20" s="29"/>
      <c r="T20" s="29"/>
    </row>
    <row r="21" spans="1:20" ht="110.4" x14ac:dyDescent="0.3">
      <c r="A21" s="30" t="s">
        <v>50</v>
      </c>
      <c r="B21" s="35">
        <v>13510</v>
      </c>
      <c r="C21" s="35">
        <v>1950</v>
      </c>
      <c r="D21" s="35">
        <v>610.41399999999999</v>
      </c>
      <c r="E21" s="35">
        <v>800</v>
      </c>
      <c r="F21" s="35">
        <v>480</v>
      </c>
      <c r="G21" s="35">
        <v>1821.86</v>
      </c>
      <c r="H21" s="35">
        <v>1070</v>
      </c>
      <c r="I21" s="35">
        <v>70</v>
      </c>
      <c r="J21" s="35">
        <v>695</v>
      </c>
      <c r="K21" s="35">
        <v>850</v>
      </c>
      <c r="L21" s="35">
        <v>1774.09</v>
      </c>
      <c r="M21" s="35">
        <v>1106.5</v>
      </c>
      <c r="N21" s="35"/>
      <c r="O21" s="35">
        <v>714.5</v>
      </c>
      <c r="P21" s="36">
        <v>25452.364000000001</v>
      </c>
      <c r="Q21" s="29"/>
      <c r="R21" s="29"/>
      <c r="S21" s="29"/>
      <c r="T21" s="29"/>
    </row>
    <row r="22" spans="1:20" ht="151.80000000000001" x14ac:dyDescent="0.3">
      <c r="A22" s="30" t="s">
        <v>51</v>
      </c>
      <c r="B22" s="35">
        <v>63.384</v>
      </c>
      <c r="C22" s="35"/>
      <c r="D22" s="35"/>
      <c r="E22" s="35"/>
      <c r="F22" s="35"/>
      <c r="G22" s="35"/>
      <c r="H22" s="35">
        <v>3.7250000000000001</v>
      </c>
      <c r="I22" s="35"/>
      <c r="J22" s="35">
        <v>3.7250000000000001</v>
      </c>
      <c r="K22" s="35">
        <v>4.0101599999999999</v>
      </c>
      <c r="L22" s="35"/>
      <c r="M22" s="35"/>
      <c r="N22" s="35"/>
      <c r="O22" s="35"/>
      <c r="P22" s="36">
        <v>74.844160000000002</v>
      </c>
      <c r="Q22" s="29"/>
      <c r="R22" s="29"/>
      <c r="S22" s="29"/>
      <c r="T22" s="29"/>
    </row>
    <row r="23" spans="1:20" ht="96.6" x14ac:dyDescent="0.3">
      <c r="A23" s="30" t="s">
        <v>52</v>
      </c>
      <c r="B23" s="35"/>
      <c r="C23" s="35"/>
      <c r="D23" s="35"/>
      <c r="E23" s="35"/>
      <c r="F23" s="35"/>
      <c r="G23" s="35"/>
      <c r="H23" s="35"/>
      <c r="I23" s="35"/>
      <c r="J23" s="35">
        <v>150</v>
      </c>
      <c r="K23" s="35"/>
      <c r="L23" s="35"/>
      <c r="M23" s="35"/>
      <c r="N23" s="35"/>
      <c r="O23" s="35"/>
      <c r="P23" s="36">
        <v>150</v>
      </c>
      <c r="Q23" s="29"/>
      <c r="R23" s="29"/>
      <c r="S23" s="29"/>
      <c r="T23" s="29"/>
    </row>
    <row r="24" spans="1:20" ht="138" x14ac:dyDescent="0.3">
      <c r="A24" s="30" t="s">
        <v>53</v>
      </c>
      <c r="B24" s="35">
        <v>8922.2543800000003</v>
      </c>
      <c r="C24" s="35">
        <v>2020</v>
      </c>
      <c r="D24" s="35">
        <v>450</v>
      </c>
      <c r="E24" s="35">
        <v>244</v>
      </c>
      <c r="F24" s="35">
        <v>81</v>
      </c>
      <c r="G24" s="35">
        <v>212.5</v>
      </c>
      <c r="H24" s="35">
        <v>45.4</v>
      </c>
      <c r="I24" s="35">
        <v>31</v>
      </c>
      <c r="J24" s="35">
        <v>1205</v>
      </c>
      <c r="K24" s="35">
        <v>248.333</v>
      </c>
      <c r="L24" s="35">
        <v>12.25</v>
      </c>
      <c r="M24" s="35">
        <v>258.76</v>
      </c>
      <c r="N24" s="35">
        <v>465</v>
      </c>
      <c r="O24" s="35">
        <v>408.86433</v>
      </c>
      <c r="P24" s="36">
        <v>14604.361709999999</v>
      </c>
      <c r="Q24" s="29"/>
      <c r="R24" s="29"/>
      <c r="S24" s="29"/>
      <c r="T24" s="29"/>
    </row>
    <row r="25" spans="1:20" ht="138" x14ac:dyDescent="0.3">
      <c r="A25" s="30" t="s">
        <v>54</v>
      </c>
      <c r="B25" s="35">
        <v>104322.51568</v>
      </c>
      <c r="C25" s="35">
        <v>39856.834999999999</v>
      </c>
      <c r="D25" s="35">
        <v>8548.6</v>
      </c>
      <c r="E25" s="35">
        <v>7020</v>
      </c>
      <c r="F25" s="35">
        <v>1800</v>
      </c>
      <c r="G25" s="35">
        <v>5210.7</v>
      </c>
      <c r="H25" s="35">
        <v>2617.75</v>
      </c>
      <c r="I25" s="35">
        <v>1000</v>
      </c>
      <c r="J25" s="35">
        <v>17415.599999999999</v>
      </c>
      <c r="K25" s="35">
        <v>2781.384</v>
      </c>
      <c r="L25" s="35">
        <v>2000</v>
      </c>
      <c r="M25" s="35">
        <v>3724.1</v>
      </c>
      <c r="N25" s="35">
        <v>5325.5</v>
      </c>
      <c r="O25" s="35">
        <v>3847.3895499999999</v>
      </c>
      <c r="P25" s="36">
        <v>205470.37422999999</v>
      </c>
      <c r="Q25" s="29"/>
      <c r="R25" s="29"/>
      <c r="S25" s="29"/>
      <c r="T25" s="29"/>
    </row>
    <row r="26" spans="1:20" ht="82.8" x14ac:dyDescent="0.3">
      <c r="A26" s="30" t="s">
        <v>55</v>
      </c>
      <c r="B26" s="35">
        <v>44319.091869999997</v>
      </c>
      <c r="C26" s="35">
        <v>6888.0839999999998</v>
      </c>
      <c r="D26" s="35">
        <v>3447.5830000000001</v>
      </c>
      <c r="E26" s="35">
        <v>1940</v>
      </c>
      <c r="F26" s="35">
        <v>497.4</v>
      </c>
      <c r="G26" s="35">
        <v>4000</v>
      </c>
      <c r="H26" s="35">
        <v>190.416</v>
      </c>
      <c r="I26" s="35">
        <v>100</v>
      </c>
      <c r="J26" s="35">
        <v>2714.72874</v>
      </c>
      <c r="K26" s="35">
        <v>779.33299999999997</v>
      </c>
      <c r="L26" s="35"/>
      <c r="M26" s="35">
        <v>700</v>
      </c>
      <c r="N26" s="35">
        <v>918.01599999999996</v>
      </c>
      <c r="O26" s="35">
        <v>1476.201</v>
      </c>
      <c r="P26" s="36">
        <v>67970.853610000006</v>
      </c>
      <c r="Q26" s="29"/>
      <c r="R26" s="29"/>
      <c r="S26" s="29"/>
      <c r="T26" s="29"/>
    </row>
    <row r="27" spans="1:20" ht="110.4" x14ac:dyDescent="0.3">
      <c r="A27" s="30" t="s">
        <v>56</v>
      </c>
      <c r="B27" s="35">
        <v>2481.6349399999999</v>
      </c>
      <c r="C27" s="35">
        <v>1158.8510000000001</v>
      </c>
      <c r="D27" s="35">
        <v>270</v>
      </c>
      <c r="E27" s="35">
        <v>180</v>
      </c>
      <c r="F27" s="35">
        <v>55</v>
      </c>
      <c r="G27" s="35">
        <v>263.95</v>
      </c>
      <c r="H27" s="35">
        <v>86.834000000000003</v>
      </c>
      <c r="I27" s="35">
        <v>25</v>
      </c>
      <c r="J27" s="35">
        <v>384</v>
      </c>
      <c r="K27" s="35">
        <v>67.703999999999994</v>
      </c>
      <c r="L27" s="35">
        <v>179.505</v>
      </c>
      <c r="M27" s="35">
        <v>111.49</v>
      </c>
      <c r="N27" s="35">
        <v>120</v>
      </c>
      <c r="O27" s="35">
        <v>137.45151999999999</v>
      </c>
      <c r="P27" s="36">
        <v>5521.4204600000003</v>
      </c>
      <c r="Q27" s="29"/>
      <c r="R27" s="29"/>
      <c r="S27" s="29"/>
      <c r="T27" s="29"/>
    </row>
    <row r="28" spans="1:20" ht="82.8" x14ac:dyDescent="0.3">
      <c r="A28" s="30" t="s">
        <v>57</v>
      </c>
      <c r="B28" s="35">
        <v>1276.0090700000001</v>
      </c>
      <c r="C28" s="35">
        <v>1748.86331</v>
      </c>
      <c r="D28" s="35"/>
      <c r="E28" s="35"/>
      <c r="F28" s="35"/>
      <c r="G28" s="35">
        <v>241.459</v>
      </c>
      <c r="H28" s="35"/>
      <c r="I28" s="35"/>
      <c r="J28" s="35"/>
      <c r="K28" s="35">
        <v>115</v>
      </c>
      <c r="L28" s="35"/>
      <c r="M28" s="35"/>
      <c r="N28" s="35"/>
      <c r="O28" s="35"/>
      <c r="P28" s="36">
        <v>3381.3313800000001</v>
      </c>
      <c r="Q28" s="29"/>
      <c r="R28" s="29"/>
      <c r="S28" s="29"/>
      <c r="T28" s="29"/>
    </row>
    <row r="29" spans="1:20" ht="96.6" x14ac:dyDescent="0.3">
      <c r="A29" s="30" t="s">
        <v>58</v>
      </c>
      <c r="B29" s="35"/>
      <c r="C29" s="35">
        <v>19647.599999999999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6">
        <v>19647.599999999999</v>
      </c>
      <c r="Q29" s="29"/>
      <c r="R29" s="29"/>
      <c r="S29" s="29"/>
      <c r="T29" s="29"/>
    </row>
    <row r="30" spans="1:20" ht="193.2" x14ac:dyDescent="0.3">
      <c r="A30" s="30" t="s">
        <v>59</v>
      </c>
      <c r="B30" s="35">
        <v>482.447</v>
      </c>
      <c r="C30" s="35">
        <v>283.5</v>
      </c>
      <c r="D30" s="35"/>
      <c r="E30" s="35"/>
      <c r="F30" s="35"/>
      <c r="G30" s="35"/>
      <c r="H30" s="35"/>
      <c r="I30" s="35"/>
      <c r="J30" s="35">
        <v>122.336</v>
      </c>
      <c r="K30" s="35"/>
      <c r="L30" s="35"/>
      <c r="M30" s="35"/>
      <c r="N30" s="35"/>
      <c r="O30" s="35"/>
      <c r="P30" s="36">
        <v>888.28300000000002</v>
      </c>
      <c r="Q30" s="29"/>
      <c r="R30" s="29"/>
      <c r="S30" s="29"/>
      <c r="T30" s="29"/>
    </row>
    <row r="31" spans="1:20" ht="55.2" x14ac:dyDescent="0.3">
      <c r="A31" s="30" t="s">
        <v>60</v>
      </c>
      <c r="B31" s="35"/>
      <c r="C31" s="35"/>
      <c r="D31" s="35"/>
      <c r="E31" s="35"/>
      <c r="F31" s="35"/>
      <c r="G31" s="35"/>
      <c r="H31" s="35"/>
      <c r="I31" s="35"/>
      <c r="J31" s="35">
        <v>37993</v>
      </c>
      <c r="K31" s="35"/>
      <c r="L31" s="35"/>
      <c r="M31" s="35"/>
      <c r="N31" s="35"/>
      <c r="O31" s="35"/>
      <c r="P31" s="36">
        <v>37993</v>
      </c>
      <c r="Q31" s="29"/>
      <c r="R31" s="29"/>
      <c r="S31" s="29"/>
      <c r="T31" s="29"/>
    </row>
    <row r="32" spans="1:20" ht="41.4" x14ac:dyDescent="0.3">
      <c r="A32" s="30" t="s">
        <v>61</v>
      </c>
      <c r="B32" s="35"/>
      <c r="C32" s="35">
        <v>713.32500000000005</v>
      </c>
      <c r="D32" s="35">
        <v>138.69999999999999</v>
      </c>
      <c r="E32" s="35"/>
      <c r="F32" s="35">
        <v>118.875</v>
      </c>
      <c r="G32" s="35">
        <v>39.625</v>
      </c>
      <c r="H32" s="35">
        <v>79.25</v>
      </c>
      <c r="I32" s="35">
        <v>45.05</v>
      </c>
      <c r="J32" s="35"/>
      <c r="K32" s="35">
        <v>105.45</v>
      </c>
      <c r="L32" s="35">
        <v>296.45</v>
      </c>
      <c r="M32" s="35">
        <v>317.60000000000002</v>
      </c>
      <c r="N32" s="35">
        <v>254.1</v>
      </c>
      <c r="O32" s="35">
        <v>254.1</v>
      </c>
      <c r="P32" s="36">
        <v>2362.5250000000001</v>
      </c>
      <c r="Q32" s="29"/>
      <c r="R32" s="29"/>
      <c r="S32" s="29"/>
      <c r="T32" s="29"/>
    </row>
    <row r="33" spans="1:20" ht="41.4" x14ac:dyDescent="0.3">
      <c r="A33" s="30" t="s">
        <v>62</v>
      </c>
      <c r="B33" s="35">
        <v>298.25542000000002</v>
      </c>
      <c r="C33" s="35">
        <v>76.69</v>
      </c>
      <c r="D33" s="35">
        <v>26.160530000000001</v>
      </c>
      <c r="E33" s="35">
        <v>26.160530000000001</v>
      </c>
      <c r="F33" s="35"/>
      <c r="G33" s="35">
        <v>26.160530000000001</v>
      </c>
      <c r="H33" s="35"/>
      <c r="I33" s="35"/>
      <c r="J33" s="35"/>
      <c r="K33" s="35"/>
      <c r="L33" s="35"/>
      <c r="M33" s="35">
        <v>52.321060000000003</v>
      </c>
      <c r="N33" s="35"/>
      <c r="O33" s="35"/>
      <c r="P33" s="36">
        <v>505.74806999999998</v>
      </c>
      <c r="Q33" s="29"/>
      <c r="R33" s="29"/>
      <c r="S33" s="29"/>
      <c r="T33" s="29"/>
    </row>
    <row r="34" spans="1:20" x14ac:dyDescent="0.3">
      <c r="A34" s="27" t="s">
        <v>63</v>
      </c>
      <c r="B34" s="36">
        <v>478961.89980999997</v>
      </c>
      <c r="C34" s="36">
        <v>310473.94961000001</v>
      </c>
      <c r="D34" s="36">
        <v>85546.050789999994</v>
      </c>
      <c r="E34" s="36">
        <v>55668.517970000001</v>
      </c>
      <c r="F34" s="36">
        <v>15794.475</v>
      </c>
      <c r="G34" s="36">
        <v>90120.276889999994</v>
      </c>
      <c r="H34" s="36">
        <v>35684.401279999998</v>
      </c>
      <c r="I34" s="36">
        <v>11982.65</v>
      </c>
      <c r="J34" s="36">
        <v>132707.27921000001</v>
      </c>
      <c r="K34" s="36">
        <v>34359.2186</v>
      </c>
      <c r="L34" s="36">
        <v>33927.311000000002</v>
      </c>
      <c r="M34" s="36">
        <v>46624.699059999999</v>
      </c>
      <c r="N34" s="36">
        <v>51451.055</v>
      </c>
      <c r="O34" s="36">
        <v>64796.597220000003</v>
      </c>
      <c r="P34" s="36">
        <v>1448098.3814399999</v>
      </c>
      <c r="Q34" s="28"/>
      <c r="R34" s="28"/>
      <c r="S34" s="28"/>
      <c r="T34" s="28"/>
    </row>
  </sheetData>
  <pageMargins left="0.23622047244094491" right="0.2" top="0.21" bottom="0.32" header="0.17" footer="0.17"/>
  <pageSetup paperSize="9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11</vt:i4>
      </vt:variant>
    </vt:vector>
  </HeadingPairs>
  <TitlesOfParts>
    <vt:vector size="13" baseType="lpstr">
      <vt:lpstr>Бюджетополучатели</vt:lpstr>
      <vt:lpstr>Муниципальные районы</vt:lpstr>
      <vt:lpstr>EndData</vt:lpstr>
      <vt:lpstr>EndData1</vt:lpstr>
      <vt:lpstr>EndData2</vt:lpstr>
      <vt:lpstr>period</vt:lpstr>
      <vt:lpstr>StartData</vt:lpstr>
      <vt:lpstr>StartData1</vt:lpstr>
      <vt:lpstr>Year</vt:lpstr>
      <vt:lpstr>Бюджетополучатели!Заголовки_для_печати</vt:lpstr>
      <vt:lpstr>'Муниципальные районы'!Заголовки_для_печати</vt:lpstr>
      <vt:lpstr>Бюджетополучатели!Область_печати</vt:lpstr>
      <vt:lpstr>'Муниципальные районы'!Область_печати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2018-03-22T03:16:13Z</dcterms:modified>
</cp:coreProperties>
</file>