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Учреждения!$21:$22</definedName>
    <definedName name="_xlnm.Print_Area" localSheetId="1">'Муниципальные районы'!$A$1:$P$21</definedName>
    <definedName name="_xlnm.Print_Area" localSheetId="0">Учреждения!$A$1:$E$67</definedName>
  </definedNames>
  <calcPr calcId="162913" refMode="R1C1"/>
</workbook>
</file>

<file path=xl/calcChain.xml><?xml version="1.0" encoding="utf-8"?>
<calcChain xmlns="http://schemas.openxmlformats.org/spreadsheetml/2006/main">
  <c r="E5" i="1" l="1"/>
  <c r="E19" i="1"/>
  <c r="E8" i="1" s="1"/>
  <c r="E9" i="1"/>
  <c r="E17" i="1"/>
  <c r="E16" i="1"/>
  <c r="E11" i="1"/>
  <c r="E18" i="1"/>
  <c r="E15" i="1"/>
  <c r="E14" i="1"/>
  <c r="E13" i="1"/>
  <c r="E12" i="1"/>
  <c r="E10" i="1"/>
  <c r="B19" i="2"/>
  <c r="A2" i="2" l="1"/>
  <c r="B2" i="2" s="1"/>
  <c r="C2" i="2" s="1"/>
  <c r="A20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<sst xmlns="http://schemas.openxmlformats.org/spreadsheetml/2006/main" count="100" uniqueCount="99">
  <si>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</si>
  <si>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</si>
  <si>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</si>
  <si>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</si>
  <si>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</si>
  <si>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</si>
  <si>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</si>
  <si>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</si>
  <si>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</si>
  <si>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</si>
  <si>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</si>
  <si>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</si>
  <si>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</si>
  <si>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</si>
  <si>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</si>
  <si>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</si>
  <si>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</si>
  <si>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</si>
  <si>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</si>
  <si>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</si>
  <si>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</si>
  <si>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</si>
  <si>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</si>
  <si>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</si>
  <si>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</si>
  <si>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</si>
  <si>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</si>
  <si>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</si>
  <si>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</si>
  <si>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</si>
  <si>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</si>
  <si>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</si>
  <si>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</si>
  <si>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</si>
  <si>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</si>
  <si>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</si>
  <si>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</si>
  <si>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</si>
  <si>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</si>
  <si>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</si>
  <si>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</si>
  <si>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</si>
  <si>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</si>
  <si>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Реализация мероприятий по обеспечению жильем молодых семей</t>
  </si>
  <si>
    <t>Всего:</t>
  </si>
  <si>
    <t>05.04.2018</t>
  </si>
  <si>
    <t>Законодательное Собрание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</si>
  <si>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</si>
  <si>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</si>
  <si>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</si>
  <si>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</si>
  <si>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</si>
  <si>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</si>
  <si>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</si>
  <si>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</si>
  <si>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</si>
  <si>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</si>
  <si>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</si>
  <si>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</si>
  <si>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</si>
  <si>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</si>
  <si>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</si>
  <si>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</si>
  <si>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</si>
  <si>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</si>
  <si>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</si>
  <si>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</si>
  <si>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</si>
  <si>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</si>
  <si>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</si>
  <si>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</si>
  <si>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</si>
  <si>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</si>
  <si>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</si>
  <si>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</si>
  <si>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</si>
  <si>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</si>
  <si>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</si>
  <si>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</si>
  <si>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</si>
  <si>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</si>
  <si>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</si>
  <si>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</si>
  <si>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</si>
  <si>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</si>
  <si>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</si>
  <si>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</si>
  <si>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</si>
  <si>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ИТОГО</t>
  </si>
  <si>
    <t>30.03.2018</t>
  </si>
  <si>
    <t xml:space="preserve">Субсидии бюджетам субъектов Российской Федерации на реализацию мероприятий по устойчивому развитию сельских территорий </t>
  </si>
  <si>
    <t>Единая субвенция бюджетам субъектов Российской Федерации и бюджету г. Байконура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</si>
  <si>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</si>
  <si>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</si>
  <si>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субъектов Российской Федерации на оплату жилищно-коммунальных услуг отдельным категориям граждан</t>
  </si>
  <si>
    <t>Межбюджетные трансферты, передаваемые бюджетам субъектов Российской Федерации на выплату региональной доплаты к пенсии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</si>
  <si>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</si>
  <si>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осуществление отдельных полномочий в области лесных отношений</t>
  </si>
  <si>
    <t xml:space="preserve"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</si>
</sst>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view="pageBreakPreview" zoomScaleNormal="100" zoomScaleSheetLayoutView="100" workbookViewId="0">
      <selection activeCell="E6" sqref="E6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89</v>
      </c>
      <c r="G1" s="32" t="str">
        <f>TEXT(F1,"[$-FC19]ДД ММММ")</f>
        <v>30 марта</v>
      </c>
      <c r="H1" s="32" t="str">
        <f>TEXT(F1,"[$-FC19]ДД.ММ.ГГГ \г")</f>
        <v>30.03.2018 г</v>
      </c>
    </row>
    <row r="2" spans="1:9" ht="15.6" x14ac:dyDescent="0.3">
      <c r="A2" s="45" t="str">
        <f>CONCATENATE("с ",G1," по ",G2,"ода")</f>
        <v>с 30 марта по 05 апреля 2018 года</v>
      </c>
      <c r="B2" s="45"/>
      <c r="C2" s="45"/>
      <c r="D2" s="45"/>
      <c r="E2" s="45"/>
      <c r="F2" s="31" t="s">
        <v>45</v>
      </c>
      <c r="G2" s="32" t="str">
        <f>TEXT(F2,"[$-FC19]ДД ММММ ГГГ \г")</f>
        <v>05 апреля 2018 г</v>
      </c>
      <c r="H2" s="32" t="str">
        <f>TEXT(F2,"[$-FC19]ДД.ММ.ГГГ \г")</f>
        <v>05.04.2018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средств на ",H1,".")</f>
        <v>Остатки средств на 30.03.2018 г.</v>
      </c>
      <c r="B5" s="47"/>
      <c r="C5" s="47"/>
      <c r="D5" s="48"/>
      <c r="E5" s="8">
        <f>2384698.5</f>
        <v>2384698.5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E19-E9</f>
        <v>488013.53299000009</v>
      </c>
    </row>
    <row r="9" spans="1:9" x14ac:dyDescent="0.3">
      <c r="A9" s="57" t="s">
        <v>4</v>
      </c>
      <c r="B9" s="56"/>
      <c r="C9" s="56"/>
      <c r="D9" s="56"/>
      <c r="E9" s="14">
        <f>SUM(E10:E18)</f>
        <v>50419.6</v>
      </c>
    </row>
    <row r="10" spans="1:9" ht="30" customHeight="1" x14ac:dyDescent="0.3">
      <c r="A10" s="57" t="s">
        <v>90</v>
      </c>
      <c r="B10" s="56"/>
      <c r="C10" s="56"/>
      <c r="D10" s="56"/>
      <c r="E10" s="14">
        <f>3633.4</f>
        <v>3633.4</v>
      </c>
    </row>
    <row r="11" spans="1:9" x14ac:dyDescent="0.3">
      <c r="A11" s="57" t="s">
        <v>91</v>
      </c>
      <c r="B11" s="56"/>
      <c r="C11" s="56"/>
      <c r="D11" s="56"/>
      <c r="E11" s="14">
        <f>14.1+16.5</f>
        <v>30.6</v>
      </c>
    </row>
    <row r="12" spans="1:9" ht="29.4" customHeight="1" x14ac:dyDescent="0.3">
      <c r="A12" s="57" t="s">
        <v>92</v>
      </c>
      <c r="B12" s="56"/>
      <c r="C12" s="56"/>
      <c r="D12" s="56"/>
      <c r="E12" s="14">
        <f>6404.4</f>
        <v>6404.4</v>
      </c>
    </row>
    <row r="13" spans="1:9" ht="26.4" customHeight="1" x14ac:dyDescent="0.3">
      <c r="A13" s="57" t="s">
        <v>93</v>
      </c>
      <c r="B13" s="56"/>
      <c r="C13" s="56"/>
      <c r="D13" s="56"/>
      <c r="E13" s="14">
        <f>3.5</f>
        <v>3.5</v>
      </c>
    </row>
    <row r="14" spans="1:9" ht="25.2" customHeight="1" x14ac:dyDescent="0.3">
      <c r="A14" s="57" t="s">
        <v>94</v>
      </c>
      <c r="B14" s="56"/>
      <c r="C14" s="56"/>
      <c r="D14" s="56"/>
      <c r="E14" s="14">
        <f>157</f>
        <v>157</v>
      </c>
    </row>
    <row r="15" spans="1:9" ht="30" customHeight="1" x14ac:dyDescent="0.3">
      <c r="A15" s="57" t="s">
        <v>95</v>
      </c>
      <c r="B15" s="56"/>
      <c r="C15" s="56"/>
      <c r="D15" s="56"/>
      <c r="E15" s="14">
        <f>555.6</f>
        <v>555.6</v>
      </c>
    </row>
    <row r="16" spans="1:9" ht="31.8" customHeight="1" x14ac:dyDescent="0.3">
      <c r="A16" s="57" t="s">
        <v>96</v>
      </c>
      <c r="B16" s="56"/>
      <c r="C16" s="56"/>
      <c r="D16" s="56"/>
      <c r="E16" s="14">
        <f>191.8+4.7+2.6+686.6+1143.4</f>
        <v>2029.1000000000001</v>
      </c>
    </row>
    <row r="17" spans="1:5" ht="25.8" customHeight="1" x14ac:dyDescent="0.3">
      <c r="A17" s="57" t="s">
        <v>97</v>
      </c>
      <c r="B17" s="56"/>
      <c r="C17" s="56"/>
      <c r="D17" s="56"/>
      <c r="E17" s="14">
        <f>84.5+1995.2+2526.3</f>
        <v>4606</v>
      </c>
    </row>
    <row r="18" spans="1:5" ht="25.8" customHeight="1" x14ac:dyDescent="0.3">
      <c r="A18" s="57" t="s">
        <v>98</v>
      </c>
      <c r="B18" s="56"/>
      <c r="C18" s="56"/>
      <c r="D18" s="56"/>
      <c r="E18" s="14">
        <f>33000</f>
        <v>33000</v>
      </c>
    </row>
    <row r="19" spans="1:5" x14ac:dyDescent="0.3">
      <c r="A19" s="49" t="s">
        <v>5</v>
      </c>
      <c r="B19" s="50"/>
      <c r="C19" s="50"/>
      <c r="D19" s="50"/>
      <c r="E19" s="13">
        <f>'Муниципальные районы'!B20-Учреждения!E5+'Муниципальные районы'!B19</f>
        <v>538433.13299000007</v>
      </c>
    </row>
    <row r="20" spans="1:5" x14ac:dyDescent="0.3">
      <c r="A20" s="15"/>
      <c r="B20" s="16"/>
      <c r="C20" s="16"/>
      <c r="D20" s="6"/>
      <c r="E20" s="17"/>
    </row>
    <row r="21" spans="1:5" x14ac:dyDescent="0.3">
      <c r="A21" s="51" t="s">
        <v>14</v>
      </c>
      <c r="B21" s="53" t="s">
        <v>6</v>
      </c>
      <c r="C21" s="54" t="s">
        <v>7</v>
      </c>
      <c r="D21" s="54"/>
      <c r="E21" s="54"/>
    </row>
    <row r="22" spans="1:5" ht="82.8" x14ac:dyDescent="0.3">
      <c r="A22" s="52"/>
      <c r="B22" s="53"/>
      <c r="C22" s="18" t="s">
        <v>8</v>
      </c>
      <c r="D22" s="18" t="s">
        <v>9</v>
      </c>
      <c r="E22" s="18" t="s">
        <v>10</v>
      </c>
    </row>
    <row r="23" spans="1:5" x14ac:dyDescent="0.3">
      <c r="A23" s="21" t="s">
        <v>46</v>
      </c>
      <c r="B23" s="19">
        <v>12515.496349999999</v>
      </c>
      <c r="C23" s="19">
        <v>9245.6323799999991</v>
      </c>
      <c r="D23" s="19">
        <v>2664.2361700000001</v>
      </c>
      <c r="E23" s="19"/>
    </row>
    <row r="24" spans="1:5" x14ac:dyDescent="0.3">
      <c r="A24" s="21" t="s">
        <v>47</v>
      </c>
      <c r="B24" s="19">
        <v>1026.925</v>
      </c>
      <c r="C24" s="19"/>
      <c r="D24" s="19">
        <v>1026.925</v>
      </c>
      <c r="E24" s="19"/>
    </row>
    <row r="25" spans="1:5" x14ac:dyDescent="0.3">
      <c r="A25" s="21" t="s">
        <v>48</v>
      </c>
      <c r="B25" s="19">
        <v>39886.882319999997</v>
      </c>
      <c r="C25" s="19">
        <v>5020</v>
      </c>
      <c r="D25" s="19">
        <v>3090</v>
      </c>
      <c r="E25" s="19"/>
    </row>
    <row r="26" spans="1:5" ht="27.6" x14ac:dyDescent="0.3">
      <c r="A26" s="21" t="s">
        <v>49</v>
      </c>
      <c r="B26" s="19">
        <v>15389.62319</v>
      </c>
      <c r="C26" s="19">
        <v>3183.8471</v>
      </c>
      <c r="D26" s="19">
        <v>574.36472000000003</v>
      </c>
      <c r="E26" s="19"/>
    </row>
    <row r="27" spans="1:5" x14ac:dyDescent="0.3">
      <c r="A27" s="21" t="s">
        <v>50</v>
      </c>
      <c r="B27" s="19">
        <v>1809.72</v>
      </c>
      <c r="C27" s="19"/>
      <c r="D27" s="19"/>
      <c r="E27" s="19"/>
    </row>
    <row r="28" spans="1:5" x14ac:dyDescent="0.3">
      <c r="A28" s="21" t="s">
        <v>51</v>
      </c>
      <c r="B28" s="19">
        <v>700</v>
      </c>
      <c r="C28" s="19">
        <v>700</v>
      </c>
      <c r="D28" s="19"/>
      <c r="E28" s="19"/>
    </row>
    <row r="29" spans="1:5" ht="27.6" x14ac:dyDescent="0.3">
      <c r="A29" s="21" t="s">
        <v>52</v>
      </c>
      <c r="B29" s="19">
        <v>26838.186440000001</v>
      </c>
      <c r="C29" s="19"/>
      <c r="D29" s="19">
        <v>1130</v>
      </c>
      <c r="E29" s="19"/>
    </row>
    <row r="30" spans="1:5" x14ac:dyDescent="0.3">
      <c r="A30" s="21" t="s">
        <v>53</v>
      </c>
      <c r="B30" s="19">
        <v>28311.553749999999</v>
      </c>
      <c r="C30" s="19">
        <v>4250</v>
      </c>
      <c r="D30" s="19">
        <v>1156.5</v>
      </c>
      <c r="E30" s="19"/>
    </row>
    <row r="31" spans="1:5" x14ac:dyDescent="0.3">
      <c r="A31" s="21" t="s">
        <v>54</v>
      </c>
      <c r="B31" s="19">
        <v>40689.684500000003</v>
      </c>
      <c r="C31" s="19">
        <v>8880</v>
      </c>
      <c r="D31" s="19">
        <v>2375</v>
      </c>
      <c r="E31" s="19">
        <v>5248.0990000000002</v>
      </c>
    </row>
    <row r="32" spans="1:5" x14ac:dyDescent="0.3">
      <c r="A32" s="21" t="s">
        <v>55</v>
      </c>
      <c r="B32" s="19">
        <v>231716.50519</v>
      </c>
      <c r="C32" s="19">
        <v>-0.11395</v>
      </c>
      <c r="D32" s="19"/>
      <c r="E32" s="19">
        <v>-63.317270000000001</v>
      </c>
    </row>
    <row r="33" spans="1:5" x14ac:dyDescent="0.3">
      <c r="A33" s="21" t="s">
        <v>56</v>
      </c>
      <c r="B33" s="19">
        <v>544538.05996999994</v>
      </c>
      <c r="C33" s="19">
        <v>10655.62314</v>
      </c>
      <c r="D33" s="19">
        <v>3144.5314699999999</v>
      </c>
      <c r="E33" s="19">
        <v>243096.82574999999</v>
      </c>
    </row>
    <row r="34" spans="1:5" x14ac:dyDescent="0.3">
      <c r="A34" s="21" t="s">
        <v>57</v>
      </c>
      <c r="B34" s="19">
        <v>382163.35674000002</v>
      </c>
      <c r="C34" s="19">
        <v>13650</v>
      </c>
      <c r="D34" s="19">
        <v>3923</v>
      </c>
      <c r="E34" s="19">
        <v>297393.39896999998</v>
      </c>
    </row>
    <row r="35" spans="1:5" x14ac:dyDescent="0.3">
      <c r="A35" s="21" t="s">
        <v>58</v>
      </c>
      <c r="B35" s="19">
        <v>45752.498939999998</v>
      </c>
      <c r="C35" s="19">
        <v>1490</v>
      </c>
      <c r="D35" s="19">
        <v>480.3</v>
      </c>
      <c r="E35" s="19">
        <v>129.71894</v>
      </c>
    </row>
    <row r="36" spans="1:5" ht="27.6" x14ac:dyDescent="0.3">
      <c r="A36" s="21" t="s">
        <v>59</v>
      </c>
      <c r="B36" s="19">
        <v>67792.734960000002</v>
      </c>
      <c r="C36" s="19">
        <v>33600</v>
      </c>
      <c r="D36" s="19">
        <v>15200</v>
      </c>
      <c r="E36" s="19">
        <v>3</v>
      </c>
    </row>
    <row r="37" spans="1:5" x14ac:dyDescent="0.3">
      <c r="A37" s="21" t="s">
        <v>60</v>
      </c>
      <c r="B37" s="19">
        <v>2026.61625</v>
      </c>
      <c r="C37" s="19"/>
      <c r="D37" s="19"/>
      <c r="E37" s="19"/>
    </row>
    <row r="38" spans="1:5" x14ac:dyDescent="0.3">
      <c r="A38" s="21" t="s">
        <v>61</v>
      </c>
      <c r="B38" s="19">
        <v>3897.68075</v>
      </c>
      <c r="C38" s="19">
        <v>194.94969</v>
      </c>
      <c r="D38" s="19"/>
      <c r="E38" s="19"/>
    </row>
    <row r="39" spans="1:5" x14ac:dyDescent="0.3">
      <c r="A39" s="21" t="s">
        <v>62</v>
      </c>
      <c r="B39" s="19">
        <v>2654.5579699999998</v>
      </c>
      <c r="C39" s="19">
        <v>310.17149000000001</v>
      </c>
      <c r="D39" s="19"/>
      <c r="E39" s="19"/>
    </row>
    <row r="40" spans="1:5" x14ac:dyDescent="0.3">
      <c r="A40" s="21" t="s">
        <v>63</v>
      </c>
      <c r="B40" s="19">
        <v>1236.4577300000001</v>
      </c>
      <c r="C40" s="19">
        <v>215.01499999999999</v>
      </c>
      <c r="D40" s="19"/>
      <c r="E40" s="19"/>
    </row>
    <row r="41" spans="1:5" ht="27.6" x14ac:dyDescent="0.3">
      <c r="A41" s="21" t="s">
        <v>64</v>
      </c>
      <c r="B41" s="19">
        <v>25495.728650000001</v>
      </c>
      <c r="C41" s="19">
        <v>9441.2999999999993</v>
      </c>
      <c r="D41" s="19">
        <v>2648</v>
      </c>
      <c r="E41" s="19">
        <v>8166.1793299999999</v>
      </c>
    </row>
    <row r="42" spans="1:5" x14ac:dyDescent="0.3">
      <c r="A42" s="21" t="s">
        <v>65</v>
      </c>
      <c r="B42" s="19">
        <v>29.442</v>
      </c>
      <c r="C42" s="19"/>
      <c r="D42" s="19"/>
      <c r="E42" s="19"/>
    </row>
    <row r="43" spans="1:5" x14ac:dyDescent="0.3">
      <c r="A43" s="21" t="s">
        <v>66</v>
      </c>
      <c r="B43" s="19">
        <v>37568.908969999997</v>
      </c>
      <c r="C43" s="19">
        <v>4800</v>
      </c>
      <c r="D43" s="19">
        <v>1350</v>
      </c>
      <c r="E43" s="19"/>
    </row>
    <row r="44" spans="1:5" x14ac:dyDescent="0.3">
      <c r="A44" s="21" t="s">
        <v>67</v>
      </c>
      <c r="B44" s="19">
        <v>6503.2525800000003</v>
      </c>
      <c r="C44" s="19">
        <v>1213.54907</v>
      </c>
      <c r="D44" s="19">
        <v>1098.7903899999999</v>
      </c>
      <c r="E44" s="19"/>
    </row>
    <row r="45" spans="1:5" x14ac:dyDescent="0.3">
      <c r="A45" s="21" t="s">
        <v>68</v>
      </c>
      <c r="B45" s="19">
        <v>4106</v>
      </c>
      <c r="C45" s="19">
        <v>2500</v>
      </c>
      <c r="D45" s="19">
        <v>700</v>
      </c>
      <c r="E45" s="19"/>
    </row>
    <row r="46" spans="1:5" x14ac:dyDescent="0.3">
      <c r="A46" s="21" t="s">
        <v>69</v>
      </c>
      <c r="B46" s="19">
        <v>140</v>
      </c>
      <c r="C46" s="19">
        <v>140</v>
      </c>
      <c r="D46" s="19"/>
      <c r="E46" s="19"/>
    </row>
    <row r="47" spans="1:5" x14ac:dyDescent="0.3">
      <c r="A47" s="21" t="s">
        <v>70</v>
      </c>
      <c r="B47" s="19">
        <v>-211.91012000000001</v>
      </c>
      <c r="C47" s="19">
        <v>-60.337350000000001</v>
      </c>
      <c r="D47" s="19">
        <v>-60.448430000000002</v>
      </c>
      <c r="E47" s="19"/>
    </row>
    <row r="48" spans="1:5" x14ac:dyDescent="0.3">
      <c r="A48" s="21" t="s">
        <v>71</v>
      </c>
      <c r="B48" s="19">
        <v>16</v>
      </c>
      <c r="C48" s="19"/>
      <c r="D48" s="19"/>
      <c r="E48" s="19"/>
    </row>
    <row r="49" spans="1:5" x14ac:dyDescent="0.3">
      <c r="A49" s="21" t="s">
        <v>72</v>
      </c>
      <c r="B49" s="19">
        <v>125.78406</v>
      </c>
      <c r="C49" s="19">
        <v>89.712059999999994</v>
      </c>
      <c r="D49" s="19"/>
      <c r="E49" s="19"/>
    </row>
    <row r="50" spans="1:5" x14ac:dyDescent="0.3">
      <c r="A50" s="21" t="s">
        <v>73</v>
      </c>
      <c r="B50" s="19">
        <v>1145.7</v>
      </c>
      <c r="C50" s="19">
        <v>700</v>
      </c>
      <c r="D50" s="19">
        <v>230</v>
      </c>
      <c r="E50" s="19"/>
    </row>
    <row r="51" spans="1:5" x14ac:dyDescent="0.3">
      <c r="A51" s="21" t="s">
        <v>74</v>
      </c>
      <c r="B51" s="19">
        <v>249.35919999999999</v>
      </c>
      <c r="C51" s="19">
        <v>181.53319999999999</v>
      </c>
      <c r="D51" s="19"/>
      <c r="E51" s="19"/>
    </row>
    <row r="52" spans="1:5" x14ac:dyDescent="0.3">
      <c r="A52" s="21" t="s">
        <v>75</v>
      </c>
      <c r="B52" s="19">
        <v>35310.165000000001</v>
      </c>
      <c r="C52" s="19">
        <v>14490</v>
      </c>
      <c r="D52" s="19">
        <v>6360</v>
      </c>
      <c r="E52" s="19"/>
    </row>
    <row r="53" spans="1:5" ht="27.6" x14ac:dyDescent="0.3">
      <c r="A53" s="21" t="s">
        <v>76</v>
      </c>
      <c r="B53" s="19">
        <v>182.96231</v>
      </c>
      <c r="C53" s="19">
        <v>130.78210999999999</v>
      </c>
      <c r="D53" s="19">
        <v>52.180199999999999</v>
      </c>
      <c r="E53" s="19"/>
    </row>
    <row r="54" spans="1:5" x14ac:dyDescent="0.3">
      <c r="A54" s="21" t="s">
        <v>77</v>
      </c>
      <c r="B54" s="19">
        <v>270.15600000000001</v>
      </c>
      <c r="C54" s="19"/>
      <c r="D54" s="19"/>
      <c r="E54" s="19"/>
    </row>
    <row r="55" spans="1:5" x14ac:dyDescent="0.3">
      <c r="A55" s="21" t="s">
        <v>78</v>
      </c>
      <c r="B55" s="19">
        <v>1517.17065</v>
      </c>
      <c r="C55" s="19">
        <v>20</v>
      </c>
      <c r="D55" s="19">
        <v>325</v>
      </c>
      <c r="E55" s="19"/>
    </row>
    <row r="56" spans="1:5" x14ac:dyDescent="0.3">
      <c r="A56" s="21" t="s">
        <v>79</v>
      </c>
      <c r="B56" s="19">
        <v>56898.481639999998</v>
      </c>
      <c r="C56" s="19">
        <v>1716.7</v>
      </c>
      <c r="D56" s="19">
        <v>518.20000000000005</v>
      </c>
      <c r="E56" s="19">
        <v>56.06</v>
      </c>
    </row>
    <row r="57" spans="1:5" x14ac:dyDescent="0.3">
      <c r="A57" s="21" t="s">
        <v>80</v>
      </c>
      <c r="B57" s="19">
        <v>25058.296569999999</v>
      </c>
      <c r="C57" s="19">
        <v>11498.446389999999</v>
      </c>
      <c r="D57" s="19">
        <v>4138.3620700000001</v>
      </c>
      <c r="E57" s="19"/>
    </row>
    <row r="58" spans="1:5" x14ac:dyDescent="0.3">
      <c r="A58" s="21" t="s">
        <v>81</v>
      </c>
      <c r="B58" s="19">
        <v>3540.5594000000001</v>
      </c>
      <c r="C58" s="19">
        <v>400</v>
      </c>
      <c r="D58" s="19"/>
      <c r="E58" s="19"/>
    </row>
    <row r="59" spans="1:5" x14ac:dyDescent="0.3">
      <c r="A59" s="21" t="s">
        <v>82</v>
      </c>
      <c r="B59" s="19">
        <v>2496.4169999999999</v>
      </c>
      <c r="C59" s="19"/>
      <c r="D59" s="19"/>
      <c r="E59" s="19"/>
    </row>
    <row r="60" spans="1:5" x14ac:dyDescent="0.3">
      <c r="A60" s="21" t="s">
        <v>83</v>
      </c>
      <c r="B60" s="19">
        <v>2342.8345199999999</v>
      </c>
      <c r="C60" s="19">
        <v>1574.37</v>
      </c>
      <c r="D60" s="19">
        <v>376.59930000000003</v>
      </c>
      <c r="E60" s="19"/>
    </row>
    <row r="61" spans="1:5" x14ac:dyDescent="0.3">
      <c r="A61" s="21" t="s">
        <v>84</v>
      </c>
      <c r="B61" s="19">
        <v>763.85181</v>
      </c>
      <c r="C61" s="19"/>
      <c r="D61" s="19">
        <v>530</v>
      </c>
      <c r="E61" s="19"/>
    </row>
    <row r="62" spans="1:5" x14ac:dyDescent="0.3">
      <c r="A62" s="21" t="s">
        <v>85</v>
      </c>
      <c r="B62" s="19">
        <v>150.26900000000001</v>
      </c>
      <c r="C62" s="19"/>
      <c r="D62" s="19">
        <v>121.524</v>
      </c>
      <c r="E62" s="19"/>
    </row>
    <row r="63" spans="1:5" x14ac:dyDescent="0.3">
      <c r="A63" s="21" t="s">
        <v>86</v>
      </c>
      <c r="B63" s="19">
        <v>13.08342</v>
      </c>
      <c r="C63" s="19">
        <v>3.9369999999999998</v>
      </c>
      <c r="D63" s="19">
        <v>9.1464200000000009</v>
      </c>
      <c r="E63" s="19"/>
    </row>
    <row r="64" spans="1:5" x14ac:dyDescent="0.3">
      <c r="A64" s="21" t="s">
        <v>87</v>
      </c>
      <c r="B64" s="19">
        <v>1154.9169999999999</v>
      </c>
      <c r="C64" s="19">
        <v>700</v>
      </c>
      <c r="D64" s="19">
        <v>194.917</v>
      </c>
      <c r="E64" s="19"/>
    </row>
    <row r="65" spans="1:5" x14ac:dyDescent="0.3">
      <c r="A65" s="23" t="s">
        <v>88</v>
      </c>
      <c r="B65" s="20">
        <v>1653813.9697100001</v>
      </c>
      <c r="C65" s="20">
        <v>140935.11733000001</v>
      </c>
      <c r="D65" s="20">
        <v>53357.12831</v>
      </c>
      <c r="E65" s="20">
        <v>554029.96472000005</v>
      </c>
    </row>
  </sheetData>
  <mergeCells count="19">
    <mergeCell ref="A16:D16"/>
    <mergeCell ref="A17:D17"/>
    <mergeCell ref="A18:D18"/>
    <mergeCell ref="A1:E1"/>
    <mergeCell ref="A2:E2"/>
    <mergeCell ref="A5:D5"/>
    <mergeCell ref="A19:D19"/>
    <mergeCell ref="A21:A22"/>
    <mergeCell ref="B21:B22"/>
    <mergeCell ref="C21:E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view="pageBreakPreview" topLeftCell="A19" zoomScaleNormal="100" zoomScaleSheetLayoutView="100" workbookViewId="0">
      <selection activeCell="B21" sqref="B21"/>
    </sheetView>
  </sheetViews>
  <sheetFormatPr defaultRowHeight="14.4" x14ac:dyDescent="0.3"/>
  <cols>
    <col min="1" max="1" width="38.33203125" customWidth="1"/>
    <col min="2" max="2" width="13.109375" customWidth="1"/>
    <col min="3" max="3" width="12.88671875" customWidth="1"/>
    <col min="4" max="4" width="13.33203125" customWidth="1"/>
    <col min="5" max="5" width="13.109375" customWidth="1"/>
    <col min="6" max="6" width="13" customWidth="1"/>
    <col min="7" max="7" width="13.5546875" customWidth="1"/>
    <col min="8" max="8" width="13.44140625" customWidth="1"/>
    <col min="9" max="9" width="13.88671875" customWidth="1"/>
    <col min="10" max="10" width="12.6640625" customWidth="1"/>
    <col min="11" max="11" width="11" customWidth="1"/>
    <col min="12" max="12" width="13.5546875" customWidth="1"/>
    <col min="13" max="13" width="13.21875" customWidth="1"/>
    <col min="14" max="14" width="13.33203125" customWidth="1"/>
    <col min="15" max="15" width="13.88671875" customWidth="1"/>
    <col min="16" max="16" width="10.44140625" customWidth="1"/>
  </cols>
  <sheetData>
    <row r="1" spans="1:20" s="29" customFormat="1" ht="15.6" x14ac:dyDescent="0.3">
      <c r="A1" s="43" t="s">
        <v>45</v>
      </c>
      <c r="C1" s="30" t="s">
        <v>13</v>
      </c>
    </row>
    <row r="2" spans="1:20" x14ac:dyDescent="0.3">
      <c r="A2" s="38" t="str">
        <f>TEXT(EndData2,"[$-FC19]ДД.ММ.ГГГ")</f>
        <v>05.04.2018</v>
      </c>
      <c r="B2" s="38">
        <f>A2+1</f>
        <v>43196</v>
      </c>
      <c r="C2" s="44" t="str">
        <f>TEXT(B2,"[$-FC19]ДД.ММ.ГГГ")</f>
        <v>06.04.2018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106.2" x14ac:dyDescent="0.3">
      <c r="A4" s="25" t="s">
        <v>31</v>
      </c>
      <c r="B4" s="40">
        <v>758.68100000000004</v>
      </c>
      <c r="C4" s="40"/>
      <c r="D4" s="40"/>
      <c r="E4" s="40"/>
      <c r="F4" s="40"/>
      <c r="G4" s="40"/>
      <c r="H4" s="40"/>
      <c r="I4" s="40"/>
      <c r="J4" s="40"/>
      <c r="K4" s="40"/>
      <c r="L4" s="40">
        <v>60.638640000000002</v>
      </c>
      <c r="M4" s="40"/>
      <c r="N4" s="40"/>
      <c r="O4" s="40"/>
      <c r="P4" s="26">
        <v>819.31964000000005</v>
      </c>
      <c r="Q4" s="27"/>
      <c r="R4" s="27"/>
      <c r="S4" s="27"/>
      <c r="T4" s="27"/>
    </row>
    <row r="5" spans="1:20" ht="40.200000000000003" x14ac:dyDescent="0.3">
      <c r="A5" s="25" t="s">
        <v>32</v>
      </c>
      <c r="B5" s="40">
        <v>3033.4283</v>
      </c>
      <c r="C5" s="40"/>
      <c r="D5" s="40">
        <v>1995.20946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>
        <v>5028.6377599999996</v>
      </c>
      <c r="Q5" s="27"/>
      <c r="R5" s="27"/>
      <c r="S5" s="27"/>
      <c r="T5" s="27"/>
    </row>
    <row r="6" spans="1:20" ht="79.8" x14ac:dyDescent="0.3">
      <c r="A6" s="25" t="s">
        <v>33</v>
      </c>
      <c r="B6" s="40">
        <v>119.2</v>
      </c>
      <c r="C6" s="40"/>
      <c r="D6" s="40"/>
      <c r="E6" s="40"/>
      <c r="F6" s="40">
        <v>20.5</v>
      </c>
      <c r="G6" s="40"/>
      <c r="H6" s="40"/>
      <c r="I6" s="40"/>
      <c r="J6" s="40">
        <v>54.723999999999997</v>
      </c>
      <c r="K6" s="40">
        <v>3.1080000000000001</v>
      </c>
      <c r="L6" s="40"/>
      <c r="M6" s="40"/>
      <c r="N6" s="40">
        <v>12.3</v>
      </c>
      <c r="O6" s="40"/>
      <c r="P6" s="26">
        <v>209.83199999999999</v>
      </c>
      <c r="Q6" s="27"/>
      <c r="R6" s="27"/>
      <c r="S6" s="27"/>
      <c r="T6" s="27"/>
    </row>
    <row r="7" spans="1:20" ht="53.4" x14ac:dyDescent="0.3">
      <c r="A7" s="25" t="s">
        <v>34</v>
      </c>
      <c r="B7" s="40">
        <v>850.06399999999996</v>
      </c>
      <c r="C7" s="40">
        <v>300</v>
      </c>
      <c r="D7" s="40">
        <v>400</v>
      </c>
      <c r="E7" s="40">
        <v>352.27499999999998</v>
      </c>
      <c r="F7" s="40">
        <v>68</v>
      </c>
      <c r="G7" s="40">
        <v>260</v>
      </c>
      <c r="H7" s="40">
        <v>64</v>
      </c>
      <c r="I7" s="40">
        <v>29</v>
      </c>
      <c r="J7" s="40">
        <v>566.53800000000001</v>
      </c>
      <c r="K7" s="40">
        <v>72.521000000000001</v>
      </c>
      <c r="L7" s="40">
        <v>66.798000000000002</v>
      </c>
      <c r="M7" s="40">
        <v>80</v>
      </c>
      <c r="N7" s="40">
        <v>114.217</v>
      </c>
      <c r="O7" s="40">
        <v>69.777000000000001</v>
      </c>
      <c r="P7" s="26">
        <v>3293.19</v>
      </c>
      <c r="Q7" s="27"/>
      <c r="R7" s="27"/>
      <c r="S7" s="27"/>
      <c r="T7" s="27"/>
    </row>
    <row r="8" spans="1:20" ht="79.8" x14ac:dyDescent="0.3">
      <c r="A8" s="25" t="s">
        <v>35</v>
      </c>
      <c r="B8" s="40">
        <v>50</v>
      </c>
      <c r="C8" s="40">
        <v>158</v>
      </c>
      <c r="D8" s="40">
        <v>70</v>
      </c>
      <c r="E8" s="40">
        <v>66.34</v>
      </c>
      <c r="F8" s="40">
        <v>10</v>
      </c>
      <c r="G8" s="40">
        <v>22</v>
      </c>
      <c r="H8" s="40">
        <v>16.155110000000001</v>
      </c>
      <c r="I8" s="40">
        <v>29</v>
      </c>
      <c r="J8" s="40">
        <v>59.969000000000001</v>
      </c>
      <c r="K8" s="40">
        <v>37.101999999999997</v>
      </c>
      <c r="L8" s="40">
        <v>33.165999999999997</v>
      </c>
      <c r="M8" s="40">
        <v>195.02</v>
      </c>
      <c r="N8" s="40">
        <v>37.183</v>
      </c>
      <c r="O8" s="40">
        <v>35.389000000000003</v>
      </c>
      <c r="P8" s="26">
        <v>819.32411000000002</v>
      </c>
      <c r="Q8" s="27"/>
      <c r="R8" s="27"/>
      <c r="S8" s="27"/>
      <c r="T8" s="27"/>
    </row>
    <row r="9" spans="1:20" ht="79.8" x14ac:dyDescent="0.3">
      <c r="A9" s="25" t="s">
        <v>36</v>
      </c>
      <c r="B9" s="40">
        <v>208.24945</v>
      </c>
      <c r="C9" s="40">
        <v>171.333</v>
      </c>
      <c r="D9" s="40"/>
      <c r="E9" s="40"/>
      <c r="F9" s="40"/>
      <c r="G9" s="40">
        <v>28.13</v>
      </c>
      <c r="H9" s="40"/>
      <c r="I9" s="40"/>
      <c r="J9" s="40">
        <v>37.5</v>
      </c>
      <c r="K9" s="40"/>
      <c r="L9" s="40"/>
      <c r="M9" s="40">
        <v>9.5</v>
      </c>
      <c r="N9" s="40"/>
      <c r="O9" s="40"/>
      <c r="P9" s="26">
        <v>454.71244999999999</v>
      </c>
      <c r="Q9" s="27"/>
      <c r="R9" s="27"/>
      <c r="S9" s="27"/>
      <c r="T9" s="27"/>
    </row>
    <row r="10" spans="1:20" ht="317.39999999999998" x14ac:dyDescent="0.3">
      <c r="A10" s="25" t="s">
        <v>37</v>
      </c>
      <c r="B10" s="40">
        <v>16500</v>
      </c>
      <c r="C10" s="40">
        <v>12428.764080000001</v>
      </c>
      <c r="D10" s="40">
        <v>2700</v>
      </c>
      <c r="E10" s="40">
        <v>1660</v>
      </c>
      <c r="F10" s="40">
        <v>170</v>
      </c>
      <c r="G10" s="40">
        <v>2760</v>
      </c>
      <c r="H10" s="40">
        <v>984.56818999999996</v>
      </c>
      <c r="I10" s="40">
        <v>108</v>
      </c>
      <c r="J10" s="40">
        <v>5000</v>
      </c>
      <c r="K10" s="40">
        <v>850</v>
      </c>
      <c r="L10" s="40">
        <v>1470</v>
      </c>
      <c r="M10" s="40">
        <v>3000</v>
      </c>
      <c r="N10" s="40">
        <v>1537.55</v>
      </c>
      <c r="O10" s="40">
        <v>1232.325</v>
      </c>
      <c r="P10" s="26">
        <v>50401.207269999999</v>
      </c>
      <c r="Q10" s="27"/>
      <c r="R10" s="27"/>
      <c r="S10" s="27"/>
      <c r="T10" s="27"/>
    </row>
    <row r="11" spans="1:20" ht="132.6" x14ac:dyDescent="0.3">
      <c r="A11" s="25" t="s">
        <v>38</v>
      </c>
      <c r="B11" s="40">
        <v>29.792000000000002</v>
      </c>
      <c r="C11" s="40">
        <v>37.244199999999999</v>
      </c>
      <c r="D11" s="40"/>
      <c r="E11" s="40"/>
      <c r="F11" s="40"/>
      <c r="G11" s="40"/>
      <c r="H11" s="40"/>
      <c r="I11" s="40"/>
      <c r="J11" s="40">
        <v>3.7250000000000001</v>
      </c>
      <c r="K11" s="40"/>
      <c r="L11" s="40"/>
      <c r="M11" s="40"/>
      <c r="N11" s="40"/>
      <c r="O11" s="40"/>
      <c r="P11" s="26">
        <v>70.761200000000002</v>
      </c>
      <c r="Q11" s="27"/>
      <c r="R11" s="27"/>
      <c r="S11" s="27"/>
      <c r="T11" s="27"/>
    </row>
    <row r="12" spans="1:20" ht="66.599999999999994" x14ac:dyDescent="0.3">
      <c r="A12" s="25" t="s">
        <v>39</v>
      </c>
      <c r="B12" s="40">
        <v>32319.09187</v>
      </c>
      <c r="C12" s="40">
        <v>6723.1949999999997</v>
      </c>
      <c r="D12" s="40">
        <v>3447.5830000000001</v>
      </c>
      <c r="E12" s="40">
        <v>1430</v>
      </c>
      <c r="F12" s="40">
        <v>471.4</v>
      </c>
      <c r="G12" s="40">
        <v>2600</v>
      </c>
      <c r="H12" s="40">
        <v>285.78199999999998</v>
      </c>
      <c r="I12" s="40">
        <v>50</v>
      </c>
      <c r="J12" s="40">
        <v>2225.1018300000001</v>
      </c>
      <c r="K12" s="40"/>
      <c r="L12" s="40">
        <v>200</v>
      </c>
      <c r="M12" s="40">
        <v>600</v>
      </c>
      <c r="N12" s="40">
        <v>1555.2724800000001</v>
      </c>
      <c r="O12" s="40">
        <v>1290.442</v>
      </c>
      <c r="P12" s="26">
        <v>53197.868179999998</v>
      </c>
      <c r="Q12" s="27"/>
      <c r="R12" s="27"/>
      <c r="S12" s="27"/>
      <c r="T12" s="27"/>
    </row>
    <row r="13" spans="1:20" ht="66.599999999999994" x14ac:dyDescent="0.3">
      <c r="A13" s="25" t="s">
        <v>40</v>
      </c>
      <c r="B13" s="40">
        <v>878.16522999999995</v>
      </c>
      <c r="C13" s="40">
        <v>1667.8581200000001</v>
      </c>
      <c r="D13" s="40"/>
      <c r="E13" s="40">
        <v>504</v>
      </c>
      <c r="F13" s="40"/>
      <c r="G13" s="40">
        <v>241.459</v>
      </c>
      <c r="H13" s="40">
        <v>99</v>
      </c>
      <c r="I13" s="40"/>
      <c r="J13" s="40"/>
      <c r="K13" s="40"/>
      <c r="L13" s="40"/>
      <c r="M13" s="40"/>
      <c r="N13" s="40"/>
      <c r="O13" s="40"/>
      <c r="P13" s="26">
        <v>3390.4823500000002</v>
      </c>
      <c r="Q13" s="27"/>
      <c r="R13" s="27"/>
      <c r="S13" s="27"/>
      <c r="T13" s="27"/>
    </row>
    <row r="14" spans="1:20" ht="159" x14ac:dyDescent="0.3">
      <c r="A14" s="25" t="s">
        <v>41</v>
      </c>
      <c r="B14" s="40">
        <v>416.6</v>
      </c>
      <c r="C14" s="40"/>
      <c r="D14" s="40"/>
      <c r="E14" s="40"/>
      <c r="F14" s="40"/>
      <c r="G14" s="40"/>
      <c r="H14" s="40"/>
      <c r="I14" s="40"/>
      <c r="J14" s="40">
        <v>93.335999999999999</v>
      </c>
      <c r="K14" s="40"/>
      <c r="L14" s="40"/>
      <c r="M14" s="40"/>
      <c r="N14" s="40"/>
      <c r="O14" s="40"/>
      <c r="P14" s="26">
        <v>509.93599999999998</v>
      </c>
      <c r="Q14" s="27"/>
      <c r="R14" s="27"/>
      <c r="S14" s="27"/>
      <c r="T14" s="27"/>
    </row>
    <row r="15" spans="1:20" ht="53.4" x14ac:dyDescent="0.3">
      <c r="A15" s="25" t="s">
        <v>42</v>
      </c>
      <c r="B15" s="40"/>
      <c r="C15" s="40">
        <v>5430.7493599999998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6">
        <v>5430.7493599999998</v>
      </c>
      <c r="Q15" s="27"/>
      <c r="R15" s="27"/>
      <c r="S15" s="27"/>
      <c r="T15" s="27"/>
    </row>
    <row r="16" spans="1:20" ht="27" x14ac:dyDescent="0.3">
      <c r="A16" s="25" t="s">
        <v>43</v>
      </c>
      <c r="B16" s="40">
        <v>30176.842960000002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6">
        <v>30176.842960000002</v>
      </c>
      <c r="Q16" s="27"/>
      <c r="R16" s="27"/>
      <c r="S16" s="27"/>
      <c r="T16" s="27"/>
    </row>
    <row r="17" spans="1:20" x14ac:dyDescent="0.3">
      <c r="A17" s="33" t="s">
        <v>44</v>
      </c>
      <c r="B17" s="41">
        <v>85340.114809999999</v>
      </c>
      <c r="C17" s="41">
        <v>26917.143759999999</v>
      </c>
      <c r="D17" s="41">
        <v>8612.7924600000006</v>
      </c>
      <c r="E17" s="41">
        <v>4012.6149999999998</v>
      </c>
      <c r="F17" s="41">
        <v>739.9</v>
      </c>
      <c r="G17" s="41">
        <v>5911.5889999999999</v>
      </c>
      <c r="H17" s="41">
        <v>1449.5053</v>
      </c>
      <c r="I17" s="41">
        <v>216</v>
      </c>
      <c r="J17" s="41">
        <v>8040.89383</v>
      </c>
      <c r="K17" s="41">
        <v>962.73099999999999</v>
      </c>
      <c r="L17" s="41">
        <v>1830.6026400000001</v>
      </c>
      <c r="M17" s="41">
        <v>3884.52</v>
      </c>
      <c r="N17" s="41">
        <v>3256.5224800000001</v>
      </c>
      <c r="O17" s="41">
        <v>2627.933</v>
      </c>
      <c r="P17" s="26">
        <v>153802.86327999999</v>
      </c>
      <c r="Q17" s="34"/>
      <c r="R17" s="34"/>
      <c r="S17" s="34"/>
      <c r="T17" s="34"/>
    </row>
    <row r="19" spans="1:20" x14ac:dyDescent="0.3">
      <c r="A19" s="37" t="s">
        <v>30</v>
      </c>
      <c r="B19" s="36">
        <f>Учреждения!B65+'Муниципальные районы'!P17</f>
        <v>1807616.83299</v>
      </c>
    </row>
    <row r="20" spans="1:20" ht="32.25" customHeight="1" x14ac:dyDescent="0.3">
      <c r="A20" s="37" t="str">
        <f>CONCATENATE("Остатки бюджетных средств на ",C2,"г.")</f>
        <v>Остатки бюджетных средств на 06.04.2018г.</v>
      </c>
      <c r="B20" s="36">
        <v>1115514.8</v>
      </c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2018-04-08T22:21:07Z</dcterms:modified>
</cp:coreProperties>
</file>