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Бюджетополучатели!$20:$21</definedName>
    <definedName name="_xlnm.Print_Titles" localSheetId="1">'Муниципальные районы'!$1:$3</definedName>
    <definedName name="_xlnm.Print_Area" localSheetId="0">Бюджетополучатели!$A$1:$D$66</definedName>
    <definedName name="_xlnm.Print_Area" localSheetId="1">'Муниципальные районы'!$A$1:$P$35</definedName>
  </definedNames>
  <calcPr calcId="162913" refMode="R1C1"/>
</workbook>
</file>

<file path=xl/calcChain.xml><?xml version="1.0" encoding="utf-8"?>
<calcChain xmlns="http://schemas.openxmlformats.org/spreadsheetml/2006/main">
  <c r="D13" i="1" l="1"/>
  <c r="B30" i="1" l="1"/>
  <c r="B66" i="1" s="1"/>
  <c r="D10" i="1" s="1"/>
  <c r="D9" i="1" s="1"/>
  <c r="D6" i="1" s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<sst xmlns="http://schemas.openxmlformats.org/spreadsheetml/2006/main" count="118" uniqueCount="117">
  <si>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</si>
  <si>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</si>
  <si>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</si>
  <si>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</si>
  <si>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</si>
  <si>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</si>
  <si>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</si>
  <si>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</si>
  <si>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</si>
  <si>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</si>
  <si>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</si>
  <si>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</si>
  <si>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</si>
  <si>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</si>
  <si>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</si>
  <si>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</si>
  <si>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</si>
  <si>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</si>
  <si>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</si>
  <si>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</si>
  <si>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</si>
  <si>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</si>
  <si>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</si>
  <si>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</si>
  <si>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</si>
  <si>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</si>
  <si>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</si>
  <si>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</si>
  <si>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</si>
  <si>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</si>
  <si>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</si>
  <si>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</si>
  <si>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</si>
  <si>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01.01.2018</t>
  </si>
  <si>
    <t>01.04.2018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</si>
  <si>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</si>
  <si>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</si>
  <si>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</si>
  <si>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</si>
  <si>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</si>
  <si>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</si>
  <si>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</si>
  <si>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</si>
  <si>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</si>
  <si>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</si>
  <si>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</si>
  <si>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</si>
  <si>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</si>
  <si>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</si>
  <si>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</si>
  <si>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</si>
  <si>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</si>
  <si>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</si>
  <si>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</si>
  <si>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</si>
  <si>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</si>
  <si>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</si>
  <si>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</si>
  <si>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</si>
  <si>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</si>
  <si>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</si>
  <si>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подготовку и проведение Всероссийского физкультурно-спортивного комплекса "Готов к труду и обороне" в Камчатском крае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</si>
  <si>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</si>
  <si>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</si>
  <si>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</si>
  <si>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</si>
  <si>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</si>
  <si>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</si>
  <si>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</si>
  <si>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</si>
  <si>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</si>
  <si>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</si>
  <si>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</si>
  <si>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</si>
  <si>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</si>
  <si>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</si>
  <si>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</si>
  <si>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</si>
  <si>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</si>
  <si>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</si>
  <si>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</si>
  <si>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</si>
  <si>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</si>
  <si>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</si>
  <si>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</si>
  <si>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</si>
  <si>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</si>
  <si>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</si>
  <si>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</si>
  <si>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</si>
  <si>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</si>
  <si>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</si>
  <si>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</si>
  <si>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</si>
  <si>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</si>
  <si>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</si>
  <si>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</si>
  <si>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</si>
  <si>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</si>
  <si>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</si>
  <si>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</si>
  <si>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</si>
  <si>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</si>
  <si>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</si>
  <si>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</si>
  <si>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</si>
  <si>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</si>
  <si>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</si>
  <si>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</si>
  <si>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31.03.2018</t>
  </si>
  <si>
    <t>01.03.2018</t>
  </si>
  <si>
    <t>Процентные платежи по кредиту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</si>
  <si>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</si>
  <si>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приобретение медицинского оборудования за счет средств резервного фонда Президента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</si>
  <si>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</si>
  <si>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</si>
  <si>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Остатки средств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</si>
</sst>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Normal="100" zoomScaleSheetLayoutView="100" workbookViewId="0">
      <selection activeCell="D9" sqref="D9:D10"/>
    </sheetView>
  </sheetViews>
  <sheetFormatPr defaultRowHeight="14.4" x14ac:dyDescent="0.3"/>
  <cols>
    <col min="1" max="1" width="74.7773437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2" t="s">
        <v>9</v>
      </c>
      <c r="B1" s="42"/>
      <c r="C1" s="42"/>
      <c r="D1" s="42"/>
      <c r="E1" s="29" t="s">
        <v>110</v>
      </c>
      <c r="F1" s="30" t="str">
        <f>TEXT(E1,"[$-FC19]ММ")</f>
        <v>03</v>
      </c>
      <c r="G1" s="30" t="str">
        <f>TEXT(E1,"[$-FC19]ДД.ММ.ГГГ \г")</f>
        <v>01.03.2018 г</v>
      </c>
      <c r="H1" s="30" t="str">
        <f>TEXT(E1,"[$-FC19]ГГГГ")</f>
        <v>2018</v>
      </c>
    </row>
    <row r="2" spans="1:8" ht="15.6" x14ac:dyDescent="0.3">
      <c r="A2" s="42" t="str">
        <f>CONCATENATE("доходов и расходов краевого бюджета за ",period," ",H1," года")</f>
        <v>доходов и расходов краевого бюджета за март 2018 года</v>
      </c>
      <c r="B2" s="42"/>
      <c r="C2" s="42"/>
      <c r="D2" s="42"/>
      <c r="E2" s="29" t="s">
        <v>109</v>
      </c>
      <c r="F2" s="30" t="str">
        <f>TEXT(E2,"[$-FC19]ДД ММММ ГГГ \г")</f>
        <v>31 марта 2018 г</v>
      </c>
      <c r="G2" s="30" t="str">
        <f>TEXT(E2,"[$-FC19]ДД.ММ.ГГГ \г")</f>
        <v>31.03.2018 г</v>
      </c>
      <c r="H2" s="31"/>
    </row>
    <row r="3" spans="1:8" x14ac:dyDescent="0.3">
      <c r="A3" s="1"/>
      <c r="B3" s="2"/>
      <c r="C3" s="2"/>
      <c r="D3" s="3"/>
      <c r="E3" s="30">
        <f>EndDate+1</f>
        <v>43192</v>
      </c>
      <c r="F3" s="30" t="str">
        <f>TEXT(E3,"[$-FC19]ДД ММММ ГГГ \г")</f>
        <v>02 апреля 2018 г</v>
      </c>
      <c r="G3" s="30" t="str">
        <f>TEXT(E3,"[$-FC19]ДД.ММ.ГГГ \г")</f>
        <v>02.04.2018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3" t="str">
        <f>CONCATENATE("Остатки средств на ",G1,"ода")</f>
        <v>Остатки средств на 01.03.2018 года</v>
      </c>
      <c r="B5" s="44"/>
      <c r="C5" s="44"/>
      <c r="D5" s="7">
        <v>2280382.7999999998</v>
      </c>
      <c r="E5" s="31"/>
      <c r="F5" s="30"/>
      <c r="G5" s="30"/>
      <c r="H5" s="30"/>
    </row>
    <row r="6" spans="1:8" x14ac:dyDescent="0.3">
      <c r="A6" s="46" t="s">
        <v>1</v>
      </c>
      <c r="B6" s="52"/>
      <c r="C6" s="52"/>
      <c r="D6" s="8">
        <f>D9-D7</f>
        <v>2004105.3497000011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март</v>
      </c>
      <c r="F6" s="30"/>
      <c r="G6" s="30"/>
      <c r="H6" s="30"/>
    </row>
    <row r="7" spans="1:8" x14ac:dyDescent="0.3">
      <c r="A7" s="53" t="s">
        <v>10</v>
      </c>
      <c r="B7" s="52"/>
      <c r="C7" s="52"/>
      <c r="D7" s="8">
        <v>4073050</v>
      </c>
      <c r="E7" s="30"/>
      <c r="F7" s="30"/>
      <c r="G7" s="30"/>
      <c r="H7" s="30"/>
    </row>
    <row r="8" spans="1:8" x14ac:dyDescent="0.3">
      <c r="A8" s="53" t="s">
        <v>11</v>
      </c>
      <c r="B8" s="52"/>
      <c r="C8" s="52"/>
      <c r="D8" s="10">
        <v>760765.9</v>
      </c>
      <c r="E8" s="30" t="s">
        <v>33</v>
      </c>
    </row>
    <row r="9" spans="1:8" x14ac:dyDescent="0.3">
      <c r="A9" s="54" t="s">
        <v>12</v>
      </c>
      <c r="B9" s="55"/>
      <c r="C9" s="55"/>
      <c r="D9" s="59">
        <f>D11-D5+D10</f>
        <v>6077155.3497000011</v>
      </c>
      <c r="E9" s="30" t="s">
        <v>34</v>
      </c>
    </row>
    <row r="10" spans="1:8" x14ac:dyDescent="0.3">
      <c r="A10" s="54" t="s">
        <v>13</v>
      </c>
      <c r="B10" s="55"/>
      <c r="C10" s="55"/>
      <c r="D10" s="59">
        <f>B66+'Муниципальные районы'!P34</f>
        <v>5745617.9497000007</v>
      </c>
    </row>
    <row r="11" spans="1:8" x14ac:dyDescent="0.3">
      <c r="A11" s="45" t="s">
        <v>116</v>
      </c>
      <c r="B11" s="46"/>
      <c r="C11" s="46"/>
      <c r="D11" s="9">
        <v>2611920.2000000002</v>
      </c>
    </row>
    <row r="12" spans="1:8" x14ac:dyDescent="0.3">
      <c r="A12" s="56" t="s">
        <v>14</v>
      </c>
      <c r="B12" s="57"/>
      <c r="C12" s="57"/>
      <c r="D12" s="9"/>
    </row>
    <row r="13" spans="1:8" x14ac:dyDescent="0.3">
      <c r="A13" s="56" t="s">
        <v>15</v>
      </c>
      <c r="B13" s="57"/>
      <c r="C13" s="57"/>
      <c r="D13" s="9">
        <f>SUM(D14:D17)</f>
        <v>65312.5</v>
      </c>
    </row>
    <row r="14" spans="1:8" ht="43.2" customHeight="1" x14ac:dyDescent="0.3">
      <c r="A14" s="58" t="s">
        <v>112</v>
      </c>
      <c r="B14" s="46"/>
      <c r="C14" s="46"/>
      <c r="D14" s="8">
        <v>20.100000000000001</v>
      </c>
    </row>
    <row r="15" spans="1:8" ht="45.6" customHeight="1" x14ac:dyDescent="0.3">
      <c r="A15" s="58" t="s">
        <v>115</v>
      </c>
      <c r="B15" s="46"/>
      <c r="C15" s="46"/>
      <c r="D15" s="8">
        <v>149.9</v>
      </c>
    </row>
    <row r="16" spans="1:8" ht="31.2" customHeight="1" x14ac:dyDescent="0.3">
      <c r="A16" s="58" t="s">
        <v>113</v>
      </c>
      <c r="B16" s="46"/>
      <c r="C16" s="46"/>
      <c r="D16" s="8">
        <v>35902.800000000003</v>
      </c>
    </row>
    <row r="17" spans="1:4" ht="28.2" customHeight="1" x14ac:dyDescent="0.3">
      <c r="A17" s="58" t="s">
        <v>114</v>
      </c>
      <c r="B17" s="46"/>
      <c r="C17" s="46"/>
      <c r="D17" s="8">
        <v>29239.7</v>
      </c>
    </row>
    <row r="18" spans="1:4" x14ac:dyDescent="0.3">
      <c r="A18" s="24"/>
      <c r="B18" s="25"/>
      <c r="C18" s="25"/>
      <c r="D18" s="23"/>
    </row>
    <row r="19" spans="1:4" x14ac:dyDescent="0.3">
      <c r="A19" s="26" t="s">
        <v>16</v>
      </c>
      <c r="B19" s="11"/>
      <c r="C19" s="11"/>
      <c r="D19" s="12"/>
    </row>
    <row r="20" spans="1:4" x14ac:dyDescent="0.3">
      <c r="A20" s="47" t="s">
        <v>17</v>
      </c>
      <c r="B20" s="49" t="s">
        <v>2</v>
      </c>
      <c r="C20" s="50" t="s">
        <v>3</v>
      </c>
      <c r="D20" s="51"/>
    </row>
    <row r="21" spans="1:4" ht="90" customHeight="1" x14ac:dyDescent="0.3">
      <c r="A21" s="48"/>
      <c r="B21" s="49"/>
      <c r="C21" s="27" t="s">
        <v>4</v>
      </c>
      <c r="D21" s="27" t="s">
        <v>5</v>
      </c>
    </row>
    <row r="22" spans="1:4" x14ac:dyDescent="0.3">
      <c r="A22" s="13" t="s">
        <v>66</v>
      </c>
      <c r="B22" s="38">
        <v>17583.854220000001</v>
      </c>
      <c r="C22" s="38">
        <v>11778.21341</v>
      </c>
      <c r="D22" s="38">
        <v>3475.15715</v>
      </c>
    </row>
    <row r="23" spans="1:4" x14ac:dyDescent="0.3">
      <c r="A23" s="13" t="s">
        <v>67</v>
      </c>
      <c r="B23" s="38">
        <v>7292.2225200000003</v>
      </c>
      <c r="C23" s="38">
        <v>4509.0206099999996</v>
      </c>
      <c r="D23" s="38">
        <v>1912.9399100000001</v>
      </c>
    </row>
    <row r="24" spans="1:4" x14ac:dyDescent="0.3">
      <c r="A24" s="13" t="s">
        <v>68</v>
      </c>
      <c r="B24" s="38">
        <v>5835.2038199999997</v>
      </c>
      <c r="C24" s="38">
        <v>4856.5159100000001</v>
      </c>
      <c r="D24" s="38">
        <v>978.68790999999999</v>
      </c>
    </row>
    <row r="25" spans="1:4" x14ac:dyDescent="0.3">
      <c r="A25" s="13" t="s">
        <v>69</v>
      </c>
      <c r="B25" s="38">
        <v>86995.551359999998</v>
      </c>
      <c r="C25" s="38">
        <v>27335.95032</v>
      </c>
      <c r="D25" s="38">
        <v>6625.0227599999998</v>
      </c>
    </row>
    <row r="26" spans="1:4" ht="27.6" x14ac:dyDescent="0.3">
      <c r="A26" s="13" t="s">
        <v>70</v>
      </c>
      <c r="B26" s="38">
        <v>250482.72380000001</v>
      </c>
      <c r="C26" s="38">
        <v>2901.4036700000001</v>
      </c>
      <c r="D26" s="38">
        <v>1689.28036</v>
      </c>
    </row>
    <row r="27" spans="1:4" x14ac:dyDescent="0.3">
      <c r="A27" s="13" t="s">
        <v>71</v>
      </c>
      <c r="B27" s="38">
        <v>8105.3583699999999</v>
      </c>
      <c r="C27" s="38">
        <v>2937.2413299999998</v>
      </c>
      <c r="D27" s="38">
        <v>582.10807999999997</v>
      </c>
    </row>
    <row r="28" spans="1:4" x14ac:dyDescent="0.3">
      <c r="A28" s="13" t="s">
        <v>72</v>
      </c>
      <c r="B28" s="38">
        <v>5576.0155699999996</v>
      </c>
      <c r="C28" s="38">
        <v>1903.6314</v>
      </c>
      <c r="D28" s="38">
        <v>352.79955999999999</v>
      </c>
    </row>
    <row r="29" spans="1:4" ht="27.6" x14ac:dyDescent="0.3">
      <c r="A29" s="13" t="s">
        <v>73</v>
      </c>
      <c r="B29" s="38">
        <v>589173.18085</v>
      </c>
      <c r="C29" s="38">
        <v>4794.6751000000004</v>
      </c>
      <c r="D29" s="38">
        <v>884.52230999999995</v>
      </c>
    </row>
    <row r="30" spans="1:4" x14ac:dyDescent="0.3">
      <c r="A30" s="13" t="s">
        <v>74</v>
      </c>
      <c r="B30" s="38">
        <f>15068.69448-6137.9</f>
        <v>8930.7944800000005</v>
      </c>
      <c r="C30" s="38">
        <v>4617.2696100000003</v>
      </c>
      <c r="D30" s="38">
        <v>1451.2755999999999</v>
      </c>
    </row>
    <row r="31" spans="1:4" x14ac:dyDescent="0.3">
      <c r="A31" s="13" t="s">
        <v>75</v>
      </c>
      <c r="B31" s="38">
        <v>147953.62994000001</v>
      </c>
      <c r="C31" s="38">
        <v>8249.3759300000002</v>
      </c>
      <c r="D31" s="38">
        <v>2982.64347</v>
      </c>
    </row>
    <row r="32" spans="1:4" x14ac:dyDescent="0.3">
      <c r="A32" s="13" t="s">
        <v>76</v>
      </c>
      <c r="B32" s="38">
        <v>286191.95218999998</v>
      </c>
      <c r="C32" s="38">
        <v>6576.8222800000003</v>
      </c>
      <c r="D32" s="38">
        <v>2036.42858</v>
      </c>
    </row>
    <row r="33" spans="1:4" x14ac:dyDescent="0.3">
      <c r="A33" s="13" t="s">
        <v>77</v>
      </c>
      <c r="B33" s="38">
        <v>618835.17631999997</v>
      </c>
      <c r="C33" s="38">
        <v>21308.630010000001</v>
      </c>
      <c r="D33" s="38">
        <v>5450.6369000000004</v>
      </c>
    </row>
    <row r="34" spans="1:4" x14ac:dyDescent="0.3">
      <c r="A34" s="13" t="s">
        <v>78</v>
      </c>
      <c r="B34" s="38">
        <v>613722.62187999999</v>
      </c>
      <c r="C34" s="38">
        <v>20481.229940000001</v>
      </c>
      <c r="D34" s="38">
        <v>5388.6396500000001</v>
      </c>
    </row>
    <row r="35" spans="1:4" x14ac:dyDescent="0.3">
      <c r="A35" s="13" t="s">
        <v>79</v>
      </c>
      <c r="B35" s="38">
        <v>61163.727019999998</v>
      </c>
      <c r="C35" s="38">
        <v>1474.5842500000001</v>
      </c>
      <c r="D35" s="38">
        <v>460.34886999999998</v>
      </c>
    </row>
    <row r="36" spans="1:4" ht="27.6" x14ac:dyDescent="0.3">
      <c r="A36" s="13" t="s">
        <v>80</v>
      </c>
      <c r="B36" s="38">
        <v>83972.159109999993</v>
      </c>
      <c r="C36" s="38">
        <v>53325.241009999998</v>
      </c>
      <c r="D36" s="38">
        <v>15291.256649999999</v>
      </c>
    </row>
    <row r="37" spans="1:4" x14ac:dyDescent="0.3">
      <c r="A37" s="13" t="s">
        <v>81</v>
      </c>
      <c r="B37" s="38">
        <v>14520.30977</v>
      </c>
      <c r="C37" s="38">
        <v>1432.41965</v>
      </c>
      <c r="D37" s="38">
        <v>297.28904999999997</v>
      </c>
    </row>
    <row r="38" spans="1:4" x14ac:dyDescent="0.3">
      <c r="A38" s="13" t="s">
        <v>82</v>
      </c>
      <c r="B38" s="38">
        <v>11029.57573</v>
      </c>
      <c r="C38" s="38">
        <v>4990.5366800000002</v>
      </c>
      <c r="D38" s="38">
        <v>1922.9732300000001</v>
      </c>
    </row>
    <row r="39" spans="1:4" x14ac:dyDescent="0.3">
      <c r="A39" s="13" t="s">
        <v>83</v>
      </c>
      <c r="B39" s="38">
        <v>7199.6012600000004</v>
      </c>
      <c r="C39" s="38">
        <v>3908.1733599999998</v>
      </c>
      <c r="D39" s="38">
        <v>874.53030000000001</v>
      </c>
    </row>
    <row r="40" spans="1:4" x14ac:dyDescent="0.3">
      <c r="A40" s="13" t="s">
        <v>84</v>
      </c>
      <c r="B40" s="38">
        <v>4012.0863899999999</v>
      </c>
      <c r="C40" s="38">
        <v>2470.9588699999999</v>
      </c>
      <c r="D40" s="38">
        <v>613.12609999999995</v>
      </c>
    </row>
    <row r="41" spans="1:4" ht="13.8" customHeight="1" x14ac:dyDescent="0.3">
      <c r="A41" s="13" t="s">
        <v>85</v>
      </c>
      <c r="B41" s="38">
        <v>42529.160969999997</v>
      </c>
      <c r="C41" s="38">
        <v>17185.46861</v>
      </c>
      <c r="D41" s="38">
        <v>5308.0690400000003</v>
      </c>
    </row>
    <row r="42" spans="1:4" x14ac:dyDescent="0.3">
      <c r="A42" s="13" t="s">
        <v>86</v>
      </c>
      <c r="B42" s="38">
        <v>13857.748579999999</v>
      </c>
      <c r="C42" s="38">
        <v>1024.2468200000001</v>
      </c>
      <c r="D42" s="38">
        <v>348.65546999999998</v>
      </c>
    </row>
    <row r="43" spans="1:4" x14ac:dyDescent="0.3">
      <c r="A43" s="13" t="s">
        <v>87</v>
      </c>
      <c r="B43" s="38">
        <v>202187.92980000001</v>
      </c>
      <c r="C43" s="38">
        <v>7062.5850200000004</v>
      </c>
      <c r="D43" s="38">
        <v>1817.93173</v>
      </c>
    </row>
    <row r="44" spans="1:4" x14ac:dyDescent="0.3">
      <c r="A44" s="13" t="s">
        <v>88</v>
      </c>
      <c r="B44" s="38">
        <v>25688.45952</v>
      </c>
      <c r="C44" s="38">
        <v>15413.549069999999</v>
      </c>
      <c r="D44" s="38">
        <v>4648.7903900000001</v>
      </c>
    </row>
    <row r="45" spans="1:4" x14ac:dyDescent="0.3">
      <c r="A45" s="13" t="s">
        <v>89</v>
      </c>
      <c r="B45" s="38">
        <v>4089.4789300000002</v>
      </c>
      <c r="C45" s="38">
        <v>2503.34231</v>
      </c>
      <c r="D45" s="38">
        <v>1383.4735700000001</v>
      </c>
    </row>
    <row r="46" spans="1:4" x14ac:dyDescent="0.3">
      <c r="A46" s="13" t="s">
        <v>90</v>
      </c>
      <c r="B46" s="38">
        <v>1414.14347</v>
      </c>
      <c r="C46" s="38">
        <v>1100</v>
      </c>
      <c r="D46" s="38">
        <v>306.77003000000002</v>
      </c>
    </row>
    <row r="47" spans="1:4" x14ac:dyDescent="0.3">
      <c r="A47" s="13" t="s">
        <v>91</v>
      </c>
      <c r="B47" s="38">
        <v>3149.5308</v>
      </c>
      <c r="C47" s="38">
        <v>2094.2329500000001</v>
      </c>
      <c r="D47" s="38">
        <v>580.11423000000002</v>
      </c>
    </row>
    <row r="48" spans="1:4" x14ac:dyDescent="0.3">
      <c r="A48" s="13" t="s">
        <v>92</v>
      </c>
      <c r="B48" s="38">
        <v>4534.8194299999996</v>
      </c>
      <c r="C48" s="38">
        <v>2937.4123199999999</v>
      </c>
      <c r="D48" s="38">
        <v>1104.29459</v>
      </c>
    </row>
    <row r="49" spans="1:4" x14ac:dyDescent="0.3">
      <c r="A49" s="13" t="s">
        <v>93</v>
      </c>
      <c r="B49" s="38">
        <v>2186.4903899999999</v>
      </c>
      <c r="C49" s="38">
        <v>1142.0734199999999</v>
      </c>
      <c r="D49" s="38">
        <v>344.19796000000002</v>
      </c>
    </row>
    <row r="50" spans="1:4" x14ac:dyDescent="0.3">
      <c r="A50" s="13" t="s">
        <v>94</v>
      </c>
      <c r="B50" s="38">
        <v>1189.01478</v>
      </c>
      <c r="C50" s="38">
        <v>753.06480999999997</v>
      </c>
      <c r="D50" s="38">
        <v>225.84504999999999</v>
      </c>
    </row>
    <row r="51" spans="1:4" x14ac:dyDescent="0.3">
      <c r="A51" s="13" t="s">
        <v>95</v>
      </c>
      <c r="B51" s="38">
        <v>10760.74122</v>
      </c>
      <c r="C51" s="38">
        <v>3950.1518900000001</v>
      </c>
      <c r="D51" s="38">
        <v>1317.7774899999999</v>
      </c>
    </row>
    <row r="52" spans="1:4" x14ac:dyDescent="0.3">
      <c r="A52" s="13" t="s">
        <v>96</v>
      </c>
      <c r="B52" s="38">
        <v>725965.70823999995</v>
      </c>
      <c r="C52" s="38">
        <v>19261.518100000001</v>
      </c>
      <c r="D52" s="38">
        <v>4523.94355</v>
      </c>
    </row>
    <row r="53" spans="1:4" ht="14.4" customHeight="1" x14ac:dyDescent="0.3">
      <c r="A53" s="13" t="s">
        <v>97</v>
      </c>
      <c r="B53" s="38">
        <v>293.24736999999999</v>
      </c>
      <c r="C53" s="38">
        <v>169.59504999999999</v>
      </c>
      <c r="D53" s="38">
        <v>103.3982</v>
      </c>
    </row>
    <row r="54" spans="1:4" x14ac:dyDescent="0.3">
      <c r="A54" s="13" t="s">
        <v>98</v>
      </c>
      <c r="B54" s="38">
        <v>2904.0973399999998</v>
      </c>
      <c r="C54" s="38">
        <v>1710.51584</v>
      </c>
      <c r="D54" s="38">
        <v>516.57582000000002</v>
      </c>
    </row>
    <row r="55" spans="1:4" x14ac:dyDescent="0.3">
      <c r="A55" s="13" t="s">
        <v>99</v>
      </c>
      <c r="B55" s="38">
        <v>3861.1093999999998</v>
      </c>
      <c r="C55" s="38">
        <v>2226.8919799999999</v>
      </c>
      <c r="D55" s="38">
        <v>436.08550000000002</v>
      </c>
    </row>
    <row r="56" spans="1:4" x14ac:dyDescent="0.3">
      <c r="A56" s="13" t="s">
        <v>100</v>
      </c>
      <c r="B56" s="38">
        <v>116572.74042</v>
      </c>
      <c r="C56" s="38">
        <v>2585.73371</v>
      </c>
      <c r="D56" s="38">
        <v>510.78348999999997</v>
      </c>
    </row>
    <row r="57" spans="1:4" x14ac:dyDescent="0.3">
      <c r="A57" s="13" t="s">
        <v>101</v>
      </c>
      <c r="B57" s="38">
        <v>56529.51195</v>
      </c>
      <c r="C57" s="38">
        <v>13770.430759999999</v>
      </c>
      <c r="D57" s="38">
        <v>4471.3741600000003</v>
      </c>
    </row>
    <row r="58" spans="1:4" x14ac:dyDescent="0.3">
      <c r="A58" s="13" t="s">
        <v>102</v>
      </c>
      <c r="B58" s="38">
        <v>6213.3453099999997</v>
      </c>
      <c r="C58" s="38">
        <v>1365.17722</v>
      </c>
      <c r="D58" s="38">
        <v>261.55482000000001</v>
      </c>
    </row>
    <row r="59" spans="1:4" x14ac:dyDescent="0.3">
      <c r="A59" s="13" t="s">
        <v>103</v>
      </c>
      <c r="B59" s="38">
        <v>5420.6645699999999</v>
      </c>
      <c r="C59" s="38">
        <v>1613.85886</v>
      </c>
      <c r="D59" s="38">
        <v>834.91656999999998</v>
      </c>
    </row>
    <row r="60" spans="1:4" x14ac:dyDescent="0.3">
      <c r="A60" s="13" t="s">
        <v>104</v>
      </c>
      <c r="B60" s="38">
        <v>2981.2863200000002</v>
      </c>
      <c r="C60" s="38">
        <v>1933.3315700000001</v>
      </c>
      <c r="D60" s="38">
        <v>449.96364999999997</v>
      </c>
    </row>
    <row r="61" spans="1:4" x14ac:dyDescent="0.3">
      <c r="A61" s="13" t="s">
        <v>105</v>
      </c>
      <c r="B61" s="38">
        <v>32925.005519999999</v>
      </c>
      <c r="C61" s="38">
        <v>2965.1608500000002</v>
      </c>
      <c r="D61" s="38">
        <v>544.88014999999996</v>
      </c>
    </row>
    <row r="62" spans="1:4" x14ac:dyDescent="0.3">
      <c r="A62" s="13" t="s">
        <v>106</v>
      </c>
      <c r="B62" s="38">
        <v>1162.67767</v>
      </c>
      <c r="C62" s="38">
        <v>893.57203000000004</v>
      </c>
      <c r="D62" s="38">
        <v>138.10650999999999</v>
      </c>
    </row>
    <row r="63" spans="1:4" x14ac:dyDescent="0.3">
      <c r="A63" s="13" t="s">
        <v>107</v>
      </c>
      <c r="B63" s="38">
        <v>847.40985999999998</v>
      </c>
      <c r="C63" s="38">
        <v>529.00963999999999</v>
      </c>
      <c r="D63" s="38">
        <v>251.00408999999999</v>
      </c>
    </row>
    <row r="64" spans="1:4" x14ac:dyDescent="0.3">
      <c r="A64" s="13" t="s">
        <v>108</v>
      </c>
      <c r="B64" s="38">
        <v>1322.01503</v>
      </c>
      <c r="C64" s="38">
        <v>742.25427000000002</v>
      </c>
      <c r="D64" s="38">
        <v>223.14179999999999</v>
      </c>
    </row>
    <row r="65" spans="1:4" x14ac:dyDescent="0.3">
      <c r="A65" s="13" t="s">
        <v>111</v>
      </c>
      <c r="B65" s="38">
        <v>6137.9</v>
      </c>
      <c r="C65" s="38"/>
      <c r="D65" s="38"/>
    </row>
    <row r="66" spans="1:4" x14ac:dyDescent="0.3">
      <c r="A66" s="28" t="s">
        <v>2</v>
      </c>
      <c r="B66" s="39">
        <f>SUM(B22:B65)</f>
        <v>4103299.9814900006</v>
      </c>
      <c r="C66" s="39">
        <v>294785.07043999998</v>
      </c>
      <c r="D66" s="39">
        <v>83921.314299999998</v>
      </c>
    </row>
  </sheetData>
  <mergeCells count="18">
    <mergeCell ref="A17:C17"/>
    <mergeCell ref="A15:C15"/>
    <mergeCell ref="A1:D1"/>
    <mergeCell ref="A2:D2"/>
    <mergeCell ref="A5:C5"/>
    <mergeCell ref="A11:C11"/>
    <mergeCell ref="A20:A21"/>
    <mergeCell ref="B20:B21"/>
    <mergeCell ref="C20:D20"/>
    <mergeCell ref="A6:C6"/>
    <mergeCell ref="A7:C7"/>
    <mergeCell ref="A8:C8"/>
    <mergeCell ref="A9:C9"/>
    <mergeCell ref="A10:C10"/>
    <mergeCell ref="A12:C12"/>
    <mergeCell ref="A13:C13"/>
    <mergeCell ref="A14:C14"/>
    <mergeCell ref="A16:C16"/>
  </mergeCells>
  <pageMargins left="0.70866141732283472" right="0.19685039370078741" top="0.31496062992125984" bottom="0.47244094488188981" header="0.31496062992125984" footer="0.31496062992125984"/>
  <pageSetup paperSize="9" scale="6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topLeftCell="C31" zoomScaleNormal="100" zoomScaleSheetLayoutView="100" workbookViewId="0">
      <selection activeCell="A34" sqref="A34:T34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3.109375" customWidth="1"/>
    <col min="8" max="8" width="13.44140625" customWidth="1"/>
    <col min="9" max="9" width="10.88671875" customWidth="1"/>
    <col min="10" max="10" width="12.6640625" customWidth="1"/>
    <col min="11" max="11" width="11" customWidth="1"/>
    <col min="12" max="12" width="13.109375" customWidth="1"/>
    <col min="13" max="13" width="13" customWidth="1"/>
    <col min="14" max="14" width="11.109375" customWidth="1"/>
    <col min="15" max="15" width="11.5546875" customWidth="1"/>
    <col min="16" max="16" width="10.554687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27.6" x14ac:dyDescent="0.3">
      <c r="A4" s="35" t="s">
        <v>35</v>
      </c>
      <c r="B4" s="40"/>
      <c r="C4" s="40"/>
      <c r="D4" s="40"/>
      <c r="E4" s="40"/>
      <c r="F4" s="40"/>
      <c r="G4" s="40"/>
      <c r="H4" s="40"/>
      <c r="I4" s="40"/>
      <c r="J4" s="40">
        <v>1445.1666700000001</v>
      </c>
      <c r="K4" s="40">
        <v>192.416</v>
      </c>
      <c r="L4" s="40"/>
      <c r="M4" s="40"/>
      <c r="N4" s="40"/>
      <c r="O4" s="40"/>
      <c r="P4" s="41">
        <v>1637.58267</v>
      </c>
      <c r="Q4" s="34"/>
      <c r="R4" s="34"/>
      <c r="S4" s="34"/>
      <c r="T4" s="34"/>
    </row>
    <row r="5" spans="1:20" ht="41.4" x14ac:dyDescent="0.3">
      <c r="A5" s="35" t="s">
        <v>36</v>
      </c>
      <c r="B5" s="40"/>
      <c r="C5" s="40">
        <v>22288.2</v>
      </c>
      <c r="D5" s="40">
        <v>19116.167000000001</v>
      </c>
      <c r="E5" s="40">
        <v>8462</v>
      </c>
      <c r="F5" s="40">
        <v>8493.7999999999993</v>
      </c>
      <c r="G5" s="40">
        <v>22844.833340000001</v>
      </c>
      <c r="H5" s="40">
        <v>6102.3339999999998</v>
      </c>
      <c r="I5" s="40">
        <v>7500</v>
      </c>
      <c r="J5" s="40">
        <v>486.66667000000001</v>
      </c>
      <c r="K5" s="40">
        <v>4661.6660000000002</v>
      </c>
      <c r="L5" s="40"/>
      <c r="M5" s="40">
        <v>9003</v>
      </c>
      <c r="N5" s="40">
        <v>13368</v>
      </c>
      <c r="O5" s="40">
        <v>18921.603999999999</v>
      </c>
      <c r="P5" s="41">
        <v>141248.27101</v>
      </c>
      <c r="Q5" s="34"/>
      <c r="R5" s="34"/>
      <c r="S5" s="34"/>
      <c r="T5" s="34"/>
    </row>
    <row r="6" spans="1:20" ht="41.4" x14ac:dyDescent="0.3">
      <c r="A6" s="35" t="s">
        <v>37</v>
      </c>
      <c r="B6" s="40">
        <v>100</v>
      </c>
      <c r="C6" s="40">
        <v>444.16699999999997</v>
      </c>
      <c r="D6" s="40">
        <v>75</v>
      </c>
      <c r="E6" s="40"/>
      <c r="F6" s="40"/>
      <c r="G6" s="40">
        <v>75</v>
      </c>
      <c r="H6" s="40">
        <v>3500</v>
      </c>
      <c r="I6" s="40">
        <v>605</v>
      </c>
      <c r="J6" s="40">
        <v>197.53333000000001</v>
      </c>
      <c r="K6" s="40"/>
      <c r="L6" s="40"/>
      <c r="M6" s="40"/>
      <c r="N6" s="40">
        <v>300</v>
      </c>
      <c r="O6" s="40"/>
      <c r="P6" s="41">
        <v>5296.7003299999997</v>
      </c>
      <c r="Q6" s="34"/>
      <c r="R6" s="34"/>
      <c r="S6" s="34"/>
      <c r="T6" s="34"/>
    </row>
    <row r="7" spans="1:20" ht="69" x14ac:dyDescent="0.3">
      <c r="A7" s="35" t="s">
        <v>38</v>
      </c>
      <c r="B7" s="40">
        <v>72690.236650000006</v>
      </c>
      <c r="C7" s="40">
        <v>84297.718800000002</v>
      </c>
      <c r="D7" s="40">
        <v>22947.207999999999</v>
      </c>
      <c r="E7" s="40">
        <v>14400</v>
      </c>
      <c r="F7" s="40">
        <v>5529.3249999999998</v>
      </c>
      <c r="G7" s="40">
        <v>28891.88334</v>
      </c>
      <c r="H7" s="40">
        <v>20462.928</v>
      </c>
      <c r="I7" s="40">
        <v>5000</v>
      </c>
      <c r="J7" s="40">
        <v>34925.668709999998</v>
      </c>
      <c r="K7" s="40">
        <v>5899.3</v>
      </c>
      <c r="L7" s="40">
        <v>15000</v>
      </c>
      <c r="M7" s="40">
        <v>15525.7</v>
      </c>
      <c r="N7" s="40">
        <v>12248.566000000001</v>
      </c>
      <c r="O7" s="40">
        <v>23310.11549</v>
      </c>
      <c r="P7" s="41">
        <v>361128.64999000001</v>
      </c>
      <c r="Q7" s="34"/>
      <c r="R7" s="34"/>
      <c r="S7" s="34"/>
      <c r="T7" s="34"/>
    </row>
    <row r="8" spans="1:20" ht="124.2" x14ac:dyDescent="0.3">
      <c r="A8" s="35" t="s">
        <v>39</v>
      </c>
      <c r="B8" s="40">
        <v>95182.247709999996</v>
      </c>
      <c r="C8" s="40">
        <v>65413.209880000002</v>
      </c>
      <c r="D8" s="40">
        <v>10298.971460000001</v>
      </c>
      <c r="E8" s="40">
        <v>19941.750199999999</v>
      </c>
      <c r="F8" s="40">
        <v>1132.5406599999999</v>
      </c>
      <c r="G8" s="40">
        <v>7219.8810000000003</v>
      </c>
      <c r="H8" s="40">
        <v>1845.83492</v>
      </c>
      <c r="I8" s="40">
        <v>447.43099999999998</v>
      </c>
      <c r="J8" s="40">
        <v>6255.0887700000003</v>
      </c>
      <c r="K8" s="40">
        <v>1335.634</v>
      </c>
      <c r="L8" s="40">
        <v>7247.1649200000002</v>
      </c>
      <c r="M8" s="40">
        <v>4134.6302500000002</v>
      </c>
      <c r="N8" s="40">
        <v>6671.0104099999999</v>
      </c>
      <c r="O8" s="40">
        <v>8685.0040100000006</v>
      </c>
      <c r="P8" s="41">
        <v>235810.39919</v>
      </c>
      <c r="Q8" s="34"/>
      <c r="R8" s="34"/>
      <c r="S8" s="34"/>
      <c r="T8" s="34"/>
    </row>
    <row r="9" spans="1:20" ht="55.2" x14ac:dyDescent="0.3">
      <c r="A9" s="35" t="s">
        <v>40</v>
      </c>
      <c r="B9" s="40">
        <v>10000</v>
      </c>
      <c r="C9" s="40">
        <v>7307.6404199999997</v>
      </c>
      <c r="D9" s="40">
        <v>526.97529999999995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>
        <v>17834.615720000002</v>
      </c>
      <c r="Q9" s="34"/>
      <c r="R9" s="34"/>
      <c r="S9" s="34"/>
      <c r="T9" s="34"/>
    </row>
    <row r="10" spans="1:20" ht="96.6" x14ac:dyDescent="0.3">
      <c r="A10" s="35" t="s">
        <v>41</v>
      </c>
      <c r="B10" s="40">
        <v>188</v>
      </c>
      <c r="C10" s="40"/>
      <c r="D10" s="40"/>
      <c r="E10" s="40"/>
      <c r="F10" s="40"/>
      <c r="G10" s="40"/>
      <c r="H10" s="40"/>
      <c r="I10" s="40"/>
      <c r="J10" s="40">
        <v>27.724</v>
      </c>
      <c r="K10" s="40">
        <v>3.1080000000000001</v>
      </c>
      <c r="L10" s="40">
        <v>147.6</v>
      </c>
      <c r="M10" s="40"/>
      <c r="N10" s="40">
        <v>12.3</v>
      </c>
      <c r="O10" s="40"/>
      <c r="P10" s="41">
        <v>378.73200000000003</v>
      </c>
      <c r="Q10" s="34"/>
      <c r="R10" s="34"/>
      <c r="S10" s="34"/>
      <c r="T10" s="34"/>
    </row>
    <row r="11" spans="1:20" ht="82.8" x14ac:dyDescent="0.3">
      <c r="A11" s="35" t="s">
        <v>42</v>
      </c>
      <c r="B11" s="40"/>
      <c r="C11" s="40">
        <v>4189.75</v>
      </c>
      <c r="D11" s="40">
        <v>643.41700000000003</v>
      </c>
      <c r="E11" s="40">
        <v>537</v>
      </c>
      <c r="F11" s="40">
        <v>163</v>
      </c>
      <c r="G11" s="40">
        <v>633.33334000000002</v>
      </c>
      <c r="H11" s="40">
        <v>160.666</v>
      </c>
      <c r="I11" s="40">
        <v>45</v>
      </c>
      <c r="J11" s="40"/>
      <c r="K11" s="40"/>
      <c r="L11" s="40">
        <v>260.83300000000003</v>
      </c>
      <c r="M11" s="40">
        <v>236.816</v>
      </c>
      <c r="N11" s="40">
        <v>243.666</v>
      </c>
      <c r="O11" s="40">
        <v>133.5</v>
      </c>
      <c r="P11" s="41">
        <v>7246.9813400000003</v>
      </c>
      <c r="Q11" s="34"/>
      <c r="R11" s="34"/>
      <c r="S11" s="34"/>
      <c r="T11" s="34"/>
    </row>
    <row r="12" spans="1:20" ht="96.6" x14ac:dyDescent="0.3">
      <c r="A12" s="35" t="s">
        <v>43</v>
      </c>
      <c r="B12" s="40">
        <v>648.63</v>
      </c>
      <c r="C12" s="40">
        <v>258.334</v>
      </c>
      <c r="D12" s="40">
        <v>172.25</v>
      </c>
      <c r="E12" s="40">
        <v>79.540000000000006</v>
      </c>
      <c r="F12" s="40">
        <v>71</v>
      </c>
      <c r="G12" s="40">
        <v>86.083340000000007</v>
      </c>
      <c r="H12" s="40">
        <v>60.567410000000002</v>
      </c>
      <c r="I12" s="40">
        <v>120</v>
      </c>
      <c r="J12" s="40">
        <v>80.843999999999994</v>
      </c>
      <c r="K12" s="40">
        <v>116.675</v>
      </c>
      <c r="L12" s="40">
        <v>92.832999999999998</v>
      </c>
      <c r="M12" s="40">
        <v>87.63</v>
      </c>
      <c r="N12" s="40">
        <v>67.739999999999995</v>
      </c>
      <c r="O12" s="40">
        <v>80.376999999999995</v>
      </c>
      <c r="P12" s="41">
        <v>2022.5037500000001</v>
      </c>
      <c r="Q12" s="34"/>
      <c r="R12" s="34"/>
      <c r="S12" s="34"/>
      <c r="T12" s="34"/>
    </row>
    <row r="13" spans="1:20" ht="69" x14ac:dyDescent="0.3">
      <c r="A13" s="35" t="s">
        <v>44</v>
      </c>
      <c r="B13" s="40">
        <v>619.71600000000001</v>
      </c>
      <c r="C13" s="40">
        <v>300.5</v>
      </c>
      <c r="D13" s="40">
        <v>352</v>
      </c>
      <c r="E13" s="40">
        <v>200.39</v>
      </c>
      <c r="F13" s="40">
        <v>68</v>
      </c>
      <c r="G13" s="40">
        <v>280</v>
      </c>
      <c r="H13" s="40">
        <v>101.75</v>
      </c>
      <c r="I13" s="40">
        <v>29</v>
      </c>
      <c r="J13" s="40">
        <v>402.084</v>
      </c>
      <c r="K13" s="40">
        <v>72.522000000000006</v>
      </c>
      <c r="L13" s="40">
        <v>66.798000000000002</v>
      </c>
      <c r="M13" s="40">
        <v>80</v>
      </c>
      <c r="N13" s="40">
        <v>71.201999999999998</v>
      </c>
      <c r="O13" s="40">
        <v>69.777000000000001</v>
      </c>
      <c r="P13" s="41">
        <v>2713.739</v>
      </c>
      <c r="Q13" s="34"/>
      <c r="R13" s="34"/>
      <c r="S13" s="34"/>
      <c r="T13" s="34"/>
    </row>
    <row r="14" spans="1:20" ht="82.8" x14ac:dyDescent="0.3">
      <c r="A14" s="35" t="s">
        <v>45</v>
      </c>
      <c r="B14" s="40">
        <v>1960.0840000000001</v>
      </c>
      <c r="C14" s="40">
        <v>419</v>
      </c>
      <c r="D14" s="40">
        <v>220</v>
      </c>
      <c r="E14" s="40">
        <v>141.18</v>
      </c>
      <c r="F14" s="40">
        <v>63.9</v>
      </c>
      <c r="G14" s="40">
        <v>130</v>
      </c>
      <c r="H14" s="40">
        <v>46.518749999999997</v>
      </c>
      <c r="I14" s="40">
        <v>90</v>
      </c>
      <c r="J14" s="40">
        <v>557.529</v>
      </c>
      <c r="K14" s="40">
        <v>87.102000000000004</v>
      </c>
      <c r="L14" s="40">
        <v>112.926</v>
      </c>
      <c r="M14" s="40">
        <v>40</v>
      </c>
      <c r="N14" s="40">
        <v>261.858</v>
      </c>
      <c r="O14" s="40">
        <v>256.72133000000002</v>
      </c>
      <c r="P14" s="41">
        <v>4386.8190800000002</v>
      </c>
      <c r="Q14" s="34"/>
      <c r="R14" s="34"/>
      <c r="S14" s="34"/>
      <c r="T14" s="34"/>
    </row>
    <row r="15" spans="1:20" ht="124.2" x14ac:dyDescent="0.3">
      <c r="A15" s="35" t="s">
        <v>46</v>
      </c>
      <c r="B15" s="40">
        <v>23882.95</v>
      </c>
      <c r="C15" s="40">
        <v>2129.9749999999999</v>
      </c>
      <c r="D15" s="40">
        <v>184.583</v>
      </c>
      <c r="E15" s="40"/>
      <c r="F15" s="40"/>
      <c r="G15" s="40"/>
      <c r="H15" s="40"/>
      <c r="I15" s="40"/>
      <c r="J15" s="40">
        <v>250</v>
      </c>
      <c r="K15" s="40"/>
      <c r="L15" s="40"/>
      <c r="M15" s="40"/>
      <c r="N15" s="40"/>
      <c r="O15" s="40"/>
      <c r="P15" s="41">
        <v>26447.508000000002</v>
      </c>
      <c r="Q15" s="34"/>
      <c r="R15" s="34"/>
      <c r="S15" s="34"/>
      <c r="T15" s="34"/>
    </row>
    <row r="16" spans="1:20" ht="110.4" x14ac:dyDescent="0.3">
      <c r="A16" s="35" t="s">
        <v>47</v>
      </c>
      <c r="B16" s="40"/>
      <c r="C16" s="40">
        <v>4014.1370000000002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>
        <v>4014.1370000000002</v>
      </c>
      <c r="Q16" s="34"/>
      <c r="R16" s="34"/>
      <c r="S16" s="34"/>
      <c r="T16" s="34"/>
    </row>
    <row r="17" spans="1:20" ht="110.4" x14ac:dyDescent="0.3">
      <c r="A17" s="35" t="s">
        <v>48</v>
      </c>
      <c r="B17" s="40">
        <v>174.85427999999999</v>
      </c>
      <c r="C17" s="40">
        <v>171.333</v>
      </c>
      <c r="D17" s="40"/>
      <c r="E17" s="40"/>
      <c r="F17" s="40"/>
      <c r="G17" s="40">
        <v>28.131</v>
      </c>
      <c r="H17" s="40"/>
      <c r="I17" s="40"/>
      <c r="J17" s="40">
        <v>37.6</v>
      </c>
      <c r="K17" s="40"/>
      <c r="L17" s="40"/>
      <c r="M17" s="40">
        <v>9.5</v>
      </c>
      <c r="N17" s="40"/>
      <c r="O17" s="40"/>
      <c r="P17" s="41">
        <v>421.41827999999998</v>
      </c>
      <c r="Q17" s="34"/>
      <c r="R17" s="34"/>
      <c r="S17" s="34"/>
      <c r="T17" s="34"/>
    </row>
    <row r="18" spans="1:20" ht="358.8" x14ac:dyDescent="0.3">
      <c r="A18" s="35" t="s">
        <v>49</v>
      </c>
      <c r="B18" s="40"/>
      <c r="C18" s="40">
        <v>12239.606470000001</v>
      </c>
      <c r="D18" s="40">
        <v>2100</v>
      </c>
      <c r="E18" s="40">
        <v>1340</v>
      </c>
      <c r="F18" s="40">
        <v>170</v>
      </c>
      <c r="G18" s="40">
        <v>2760</v>
      </c>
      <c r="H18" s="40">
        <v>1024.48316</v>
      </c>
      <c r="I18" s="40">
        <v>108</v>
      </c>
      <c r="J18" s="40">
        <v>5500</v>
      </c>
      <c r="K18" s="40">
        <v>1644.1669999999999</v>
      </c>
      <c r="L18" s="40">
        <v>1272</v>
      </c>
      <c r="M18" s="40">
        <v>1426.8</v>
      </c>
      <c r="N18" s="40">
        <v>1537.55</v>
      </c>
      <c r="O18" s="40">
        <v>1257.325</v>
      </c>
      <c r="P18" s="41">
        <v>32379.931629999999</v>
      </c>
      <c r="Q18" s="34"/>
      <c r="R18" s="34"/>
      <c r="S18" s="34"/>
      <c r="T18" s="34"/>
    </row>
    <row r="19" spans="1:20" ht="179.4" x14ac:dyDescent="0.3">
      <c r="A19" s="35" t="s">
        <v>50</v>
      </c>
      <c r="B19" s="40">
        <v>161227.04746</v>
      </c>
      <c r="C19" s="40">
        <v>81300</v>
      </c>
      <c r="D19" s="40">
        <v>23640.848999999998</v>
      </c>
      <c r="E19" s="40">
        <v>9565</v>
      </c>
      <c r="F19" s="40">
        <v>6650</v>
      </c>
      <c r="G19" s="40">
        <v>23224.098000000002</v>
      </c>
      <c r="H19" s="40">
        <v>10337.916999999999</v>
      </c>
      <c r="I19" s="40">
        <v>2535</v>
      </c>
      <c r="J19" s="40">
        <v>22617.91</v>
      </c>
      <c r="K19" s="40">
        <v>5975.4059999999999</v>
      </c>
      <c r="L19" s="40">
        <v>18911.385999999999</v>
      </c>
      <c r="M19" s="40">
        <v>13396.53</v>
      </c>
      <c r="N19" s="40">
        <v>16095.7</v>
      </c>
      <c r="O19" s="40">
        <v>18261.6374</v>
      </c>
      <c r="P19" s="41">
        <v>413738.48086000001</v>
      </c>
      <c r="Q19" s="34"/>
      <c r="R19" s="34"/>
      <c r="S19" s="34"/>
      <c r="T19" s="34"/>
    </row>
    <row r="20" spans="1:20" ht="110.4" x14ac:dyDescent="0.3">
      <c r="A20" s="35" t="s">
        <v>51</v>
      </c>
      <c r="B20" s="40">
        <v>7202.835</v>
      </c>
      <c r="C20" s="40">
        <v>2000</v>
      </c>
      <c r="D20" s="40">
        <v>790</v>
      </c>
      <c r="E20" s="40">
        <v>800</v>
      </c>
      <c r="F20" s="40">
        <v>480</v>
      </c>
      <c r="G20" s="40">
        <v>1808.86</v>
      </c>
      <c r="H20" s="40">
        <v>940</v>
      </c>
      <c r="I20" s="40">
        <v>70</v>
      </c>
      <c r="J20" s="40">
        <v>690</v>
      </c>
      <c r="K20" s="40">
        <v>1000</v>
      </c>
      <c r="L20" s="40">
        <v>1921.8720000000001</v>
      </c>
      <c r="M20" s="40">
        <v>1106.5</v>
      </c>
      <c r="N20" s="40">
        <v>1195.5899999999999</v>
      </c>
      <c r="O20" s="40">
        <v>614.5</v>
      </c>
      <c r="P20" s="41">
        <v>20620.156999999999</v>
      </c>
      <c r="Q20" s="34"/>
      <c r="R20" s="34"/>
      <c r="S20" s="34"/>
      <c r="T20" s="34"/>
    </row>
    <row r="21" spans="1:20" ht="151.80000000000001" x14ac:dyDescent="0.3">
      <c r="A21" s="35" t="s">
        <v>52</v>
      </c>
      <c r="B21" s="40">
        <v>33.591999999999999</v>
      </c>
      <c r="C21" s="40">
        <v>59.578119999999998</v>
      </c>
      <c r="D21" s="40"/>
      <c r="E21" s="40"/>
      <c r="F21" s="40"/>
      <c r="G21" s="40"/>
      <c r="H21" s="40">
        <v>3.7250000000000001</v>
      </c>
      <c r="I21" s="40"/>
      <c r="J21" s="40">
        <v>14.9</v>
      </c>
      <c r="K21" s="40">
        <v>4.0101599999999999</v>
      </c>
      <c r="L21" s="40"/>
      <c r="M21" s="40"/>
      <c r="N21" s="40"/>
      <c r="O21" s="40"/>
      <c r="P21" s="41">
        <v>115.80528</v>
      </c>
      <c r="Q21" s="34"/>
      <c r="R21" s="34"/>
      <c r="S21" s="34"/>
      <c r="T21" s="34"/>
    </row>
    <row r="22" spans="1:20" ht="96.6" x14ac:dyDescent="0.3">
      <c r="A22" s="35" t="s">
        <v>53</v>
      </c>
      <c r="B22" s="40">
        <v>300</v>
      </c>
      <c r="C22" s="40">
        <v>150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>
        <v>450</v>
      </c>
      <c r="Q22" s="34"/>
      <c r="R22" s="34"/>
      <c r="S22" s="34"/>
      <c r="T22" s="34"/>
    </row>
    <row r="23" spans="1:20" ht="138" x14ac:dyDescent="0.3">
      <c r="A23" s="35" t="s">
        <v>54</v>
      </c>
      <c r="B23" s="40">
        <v>7858.7280199999996</v>
      </c>
      <c r="C23" s="40">
        <v>1818</v>
      </c>
      <c r="D23" s="40">
        <v>302</v>
      </c>
      <c r="E23" s="40">
        <v>220</v>
      </c>
      <c r="F23" s="40">
        <v>81</v>
      </c>
      <c r="G23" s="40">
        <v>232.5</v>
      </c>
      <c r="H23" s="40">
        <v>55.5</v>
      </c>
      <c r="I23" s="40">
        <v>31</v>
      </c>
      <c r="J23" s="40">
        <v>1105</v>
      </c>
      <c r="K23" s="40">
        <v>268.33300000000003</v>
      </c>
      <c r="L23" s="40">
        <v>500</v>
      </c>
      <c r="M23" s="40">
        <v>258.76</v>
      </c>
      <c r="N23" s="40">
        <v>311</v>
      </c>
      <c r="O23" s="40">
        <v>414.53032999999999</v>
      </c>
      <c r="P23" s="41">
        <v>13456.351350000001</v>
      </c>
      <c r="Q23" s="34"/>
      <c r="R23" s="34"/>
      <c r="S23" s="34"/>
      <c r="T23" s="34"/>
    </row>
    <row r="24" spans="1:20" ht="138" x14ac:dyDescent="0.3">
      <c r="A24" s="35" t="s">
        <v>55</v>
      </c>
      <c r="B24" s="40">
        <v>112298.10582</v>
      </c>
      <c r="C24" s="40">
        <v>43721.758999999998</v>
      </c>
      <c r="D24" s="40">
        <v>10293.5447</v>
      </c>
      <c r="E24" s="40">
        <v>7050</v>
      </c>
      <c r="F24" s="40">
        <v>1800</v>
      </c>
      <c r="G24" s="40">
        <v>6654.7</v>
      </c>
      <c r="H24" s="40">
        <v>2617.75</v>
      </c>
      <c r="I24" s="40">
        <v>1000</v>
      </c>
      <c r="J24" s="40">
        <v>16128.7</v>
      </c>
      <c r="K24" s="40">
        <v>2746.384</v>
      </c>
      <c r="L24" s="40">
        <v>3500</v>
      </c>
      <c r="M24" s="40">
        <v>3724.1</v>
      </c>
      <c r="N24" s="40">
        <v>4665</v>
      </c>
      <c r="O24" s="40">
        <v>4406.9895500000002</v>
      </c>
      <c r="P24" s="41">
        <v>220607.03307</v>
      </c>
      <c r="Q24" s="34"/>
      <c r="R24" s="34"/>
      <c r="S24" s="34"/>
      <c r="T24" s="34"/>
    </row>
    <row r="25" spans="1:20" ht="82.8" x14ac:dyDescent="0.3">
      <c r="A25" s="35" t="s">
        <v>56</v>
      </c>
      <c r="B25" s="40">
        <v>40336.489260000002</v>
      </c>
      <c r="C25" s="40">
        <v>6553.0839999999998</v>
      </c>
      <c r="D25" s="40">
        <v>3447.5830000000001</v>
      </c>
      <c r="E25" s="40">
        <v>1440</v>
      </c>
      <c r="F25" s="40">
        <v>519.5</v>
      </c>
      <c r="G25" s="40">
        <v>1800</v>
      </c>
      <c r="H25" s="40">
        <v>103.666</v>
      </c>
      <c r="I25" s="40">
        <v>100</v>
      </c>
      <c r="J25" s="40">
        <v>2130.4955100000002</v>
      </c>
      <c r="K25" s="40"/>
      <c r="L25" s="40">
        <v>100</v>
      </c>
      <c r="M25" s="40">
        <v>700</v>
      </c>
      <c r="N25" s="40">
        <v>1846.5252499999999</v>
      </c>
      <c r="O25" s="40">
        <v>1321.4780000000001</v>
      </c>
      <c r="P25" s="41">
        <v>60398.821020000003</v>
      </c>
      <c r="Q25" s="34"/>
      <c r="R25" s="34"/>
      <c r="S25" s="34"/>
      <c r="T25" s="34"/>
    </row>
    <row r="26" spans="1:20" ht="110.4" x14ac:dyDescent="0.3">
      <c r="A26" s="35" t="s">
        <v>57</v>
      </c>
      <c r="B26" s="40">
        <v>2623.2440099999999</v>
      </c>
      <c r="C26" s="40">
        <v>1171.318</v>
      </c>
      <c r="D26" s="40">
        <v>226</v>
      </c>
      <c r="E26" s="40">
        <v>180</v>
      </c>
      <c r="F26" s="40">
        <v>55</v>
      </c>
      <c r="G26" s="40">
        <v>263.95</v>
      </c>
      <c r="H26" s="40">
        <v>86.834000000000003</v>
      </c>
      <c r="I26" s="40">
        <v>25</v>
      </c>
      <c r="J26" s="40">
        <v>384.18</v>
      </c>
      <c r="K26" s="40">
        <v>67.703999999999994</v>
      </c>
      <c r="L26" s="40">
        <v>100</v>
      </c>
      <c r="M26" s="40">
        <v>111.49</v>
      </c>
      <c r="N26" s="40">
        <v>175</v>
      </c>
      <c r="O26" s="40">
        <v>137.45151999999999</v>
      </c>
      <c r="P26" s="41">
        <v>5607.1715299999996</v>
      </c>
      <c r="Q26" s="34"/>
      <c r="R26" s="34"/>
      <c r="S26" s="34"/>
      <c r="T26" s="34"/>
    </row>
    <row r="27" spans="1:20" ht="82.8" x14ac:dyDescent="0.3">
      <c r="A27" s="35" t="s">
        <v>58</v>
      </c>
      <c r="B27" s="40">
        <v>2611.5427</v>
      </c>
      <c r="C27" s="40">
        <v>1671.8933099999999</v>
      </c>
      <c r="D27" s="40"/>
      <c r="E27" s="40"/>
      <c r="F27" s="40"/>
      <c r="G27" s="40">
        <v>241.459</v>
      </c>
      <c r="H27" s="40"/>
      <c r="I27" s="40"/>
      <c r="J27" s="40">
        <v>96</v>
      </c>
      <c r="K27" s="40"/>
      <c r="L27" s="40"/>
      <c r="M27" s="40"/>
      <c r="N27" s="40"/>
      <c r="O27" s="40"/>
      <c r="P27" s="41">
        <v>4620.8950100000002</v>
      </c>
      <c r="Q27" s="34"/>
      <c r="R27" s="34"/>
      <c r="S27" s="34"/>
      <c r="T27" s="34"/>
    </row>
    <row r="28" spans="1:20" ht="96.6" x14ac:dyDescent="0.3">
      <c r="A28" s="35" t="s">
        <v>59</v>
      </c>
      <c r="B28" s="40"/>
      <c r="C28" s="40">
        <v>10400</v>
      </c>
      <c r="D28" s="40"/>
      <c r="E28" s="40"/>
      <c r="F28" s="40"/>
      <c r="G28" s="40">
        <v>1100</v>
      </c>
      <c r="H28" s="40"/>
      <c r="I28" s="40"/>
      <c r="J28" s="40"/>
      <c r="K28" s="40"/>
      <c r="L28" s="40"/>
      <c r="M28" s="40"/>
      <c r="N28" s="40">
        <v>3347.6</v>
      </c>
      <c r="O28" s="40"/>
      <c r="P28" s="41">
        <v>14847.6</v>
      </c>
      <c r="Q28" s="34"/>
      <c r="R28" s="34"/>
      <c r="S28" s="34"/>
      <c r="T28" s="34"/>
    </row>
    <row r="29" spans="1:20" ht="193.2" x14ac:dyDescent="0.3">
      <c r="A29" s="35" t="s">
        <v>60</v>
      </c>
      <c r="B29" s="40">
        <v>451.6</v>
      </c>
      <c r="C29" s="40">
        <v>275</v>
      </c>
      <c r="D29" s="40"/>
      <c r="E29" s="40"/>
      <c r="F29" s="40"/>
      <c r="G29" s="40"/>
      <c r="H29" s="40"/>
      <c r="I29" s="40"/>
      <c r="J29" s="40">
        <v>195.672</v>
      </c>
      <c r="K29" s="40"/>
      <c r="L29" s="40"/>
      <c r="M29" s="40"/>
      <c r="N29" s="40"/>
      <c r="O29" s="40"/>
      <c r="P29" s="41">
        <v>922.27200000000005</v>
      </c>
      <c r="Q29" s="34"/>
      <c r="R29" s="34"/>
      <c r="S29" s="34"/>
      <c r="T29" s="34"/>
    </row>
    <row r="30" spans="1:20" ht="69" x14ac:dyDescent="0.3">
      <c r="A30" s="35" t="s">
        <v>61</v>
      </c>
      <c r="B30" s="40">
        <v>600</v>
      </c>
      <c r="C30" s="40">
        <v>600</v>
      </c>
      <c r="D30" s="40">
        <v>300</v>
      </c>
      <c r="E30" s="40">
        <v>300</v>
      </c>
      <c r="F30" s="40">
        <v>250</v>
      </c>
      <c r="G30" s="40">
        <v>350</v>
      </c>
      <c r="H30" s="40">
        <v>300</v>
      </c>
      <c r="I30" s="40">
        <v>200</v>
      </c>
      <c r="J30" s="40">
        <v>350</v>
      </c>
      <c r="K30" s="40"/>
      <c r="L30" s="40">
        <v>300</v>
      </c>
      <c r="M30" s="40">
        <v>300</v>
      </c>
      <c r="N30" s="40">
        <v>200</v>
      </c>
      <c r="O30" s="40"/>
      <c r="P30" s="41">
        <v>4050</v>
      </c>
      <c r="Q30" s="34"/>
      <c r="R30" s="34"/>
      <c r="S30" s="34"/>
      <c r="T30" s="34"/>
    </row>
    <row r="31" spans="1:20" ht="55.2" x14ac:dyDescent="0.3">
      <c r="A31" s="35" t="s">
        <v>62</v>
      </c>
      <c r="B31" s="40"/>
      <c r="C31" s="40"/>
      <c r="D31" s="40"/>
      <c r="E31" s="40"/>
      <c r="F31" s="40"/>
      <c r="G31" s="40"/>
      <c r="H31" s="40"/>
      <c r="I31" s="40"/>
      <c r="J31" s="40">
        <v>37992</v>
      </c>
      <c r="K31" s="40"/>
      <c r="L31" s="40"/>
      <c r="M31" s="40"/>
      <c r="N31" s="40"/>
      <c r="O31" s="40"/>
      <c r="P31" s="41">
        <v>37992</v>
      </c>
      <c r="Q31" s="34"/>
      <c r="R31" s="34"/>
      <c r="S31" s="34"/>
      <c r="T31" s="34"/>
    </row>
    <row r="32" spans="1:20" ht="41.4" x14ac:dyDescent="0.3">
      <c r="A32" s="35" t="s">
        <v>63</v>
      </c>
      <c r="B32" s="40"/>
      <c r="C32" s="40"/>
      <c r="D32" s="40"/>
      <c r="E32" s="40">
        <v>297.2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>
        <v>297.2</v>
      </c>
      <c r="Q32" s="34"/>
      <c r="R32" s="34"/>
      <c r="S32" s="34"/>
      <c r="T32" s="34"/>
    </row>
    <row r="33" spans="1:20" ht="41.4" x14ac:dyDescent="0.3">
      <c r="A33" s="35" t="s">
        <v>64</v>
      </c>
      <c r="B33" s="40">
        <v>751.81877999999995</v>
      </c>
      <c r="C33" s="40">
        <v>398.90571</v>
      </c>
      <c r="D33" s="40">
        <v>26.814540000000001</v>
      </c>
      <c r="E33" s="40">
        <v>78.481589999999997</v>
      </c>
      <c r="F33" s="40"/>
      <c r="G33" s="40">
        <v>79.789609999999996</v>
      </c>
      <c r="H33" s="40"/>
      <c r="I33" s="40"/>
      <c r="J33" s="40">
        <v>211.90028000000001</v>
      </c>
      <c r="K33" s="40"/>
      <c r="L33" s="40"/>
      <c r="M33" s="40"/>
      <c r="N33" s="40"/>
      <c r="O33" s="40">
        <v>78.481589999999997</v>
      </c>
      <c r="P33" s="41">
        <v>1626.1921</v>
      </c>
      <c r="Q33" s="34"/>
      <c r="R33" s="34"/>
      <c r="S33" s="34"/>
      <c r="T33" s="34"/>
    </row>
    <row r="34" spans="1:20" x14ac:dyDescent="0.3">
      <c r="A34" s="32" t="s">
        <v>65</v>
      </c>
      <c r="B34" s="41">
        <v>541741.72169000003</v>
      </c>
      <c r="C34" s="41">
        <v>353593.10970999999</v>
      </c>
      <c r="D34" s="41">
        <v>95663.362999999998</v>
      </c>
      <c r="E34" s="41">
        <v>65032.541790000003</v>
      </c>
      <c r="F34" s="41">
        <v>25527.06566</v>
      </c>
      <c r="G34" s="41">
        <v>98704.501969999998</v>
      </c>
      <c r="H34" s="41">
        <v>47750.474240000003</v>
      </c>
      <c r="I34" s="41">
        <v>17905.431</v>
      </c>
      <c r="J34" s="41">
        <v>132082.66294000001</v>
      </c>
      <c r="K34" s="41">
        <v>24074.427159999999</v>
      </c>
      <c r="L34" s="41">
        <v>49533.412920000002</v>
      </c>
      <c r="M34" s="41">
        <v>50141.456250000003</v>
      </c>
      <c r="N34" s="41">
        <v>62618.307659999999</v>
      </c>
      <c r="O34" s="41">
        <v>77949.49222</v>
      </c>
      <c r="P34" s="41">
        <v>1642317.9682100001</v>
      </c>
      <c r="Q34" s="33"/>
      <c r="R34" s="33"/>
      <c r="S34" s="33"/>
      <c r="T34" s="33"/>
    </row>
  </sheetData>
  <pageMargins left="0.23622047244094491" right="0.23622047244094491" top="0.26" bottom="0.28999999999999998" header="0.2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2018-04-19T03:33:12Z</dcterms:modified>
</cp:coreProperties>
</file>