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Учреждения!$21:$22</definedName>
    <definedName name="_xlnm.Print_Area" localSheetId="1">'Муниципальные районы'!$A$1:$P$27</definedName>
    <definedName name="_xlnm.Print_Area" localSheetId="0">Учреждения!$A$1:$E$63</definedName>
  </definedNames>
  <calcPr calcId="162913" refMode="R1C1"/>
</workbook>
</file>

<file path=xl/calcChain.xml><?xml version="1.0" encoding="utf-8"?>
<calcChain xmlns="http://schemas.openxmlformats.org/spreadsheetml/2006/main">
  <c r="E19" i="1" l="1"/>
  <c r="E8" i="1" s="1"/>
  <c r="E9" i="1"/>
  <c r="E11" i="1"/>
  <c r="E10" i="1"/>
  <c r="E15" i="1"/>
  <c r="E18" i="1"/>
  <c r="E17" i="1"/>
  <c r="E16" i="1"/>
  <c r="E14" i="1"/>
  <c r="E13" i="1"/>
  <c r="E12" i="1"/>
  <c r="B25" i="2" l="1"/>
  <c r="A2" i="2" l="1"/>
  <c r="B2" i="2" s="1"/>
  <c r="C2" i="2" s="1"/>
  <c r="A2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<sst xmlns="http://schemas.openxmlformats.org/spreadsheetml/2006/main" count="102" uniqueCount="101">
  <si>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</si>
  <si>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</si>
  <si>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</si>
  <si>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</si>
  <si>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</si>
  <si>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</si>
  <si>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</si>
  <si>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</si>
  <si>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</si>
  <si>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</si>
  <si>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</si>
  <si>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</si>
  <si>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</si>
  <si>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</si>
  <si>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</si>
  <si>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</si>
  <si>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</si>
  <si>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</si>
  <si>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</si>
  <si>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</si>
  <si>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</si>
  <si>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</si>
  <si>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</si>
  <si>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</si>
  <si>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</si>
  <si>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</si>
  <si>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</si>
  <si>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</si>
  <si>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</si>
  <si>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</si>
  <si>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</si>
  <si>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</si>
  <si>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</si>
  <si>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</si>
  <si>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</si>
  <si>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</si>
  <si>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</si>
  <si>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</si>
  <si>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</si>
  <si>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</si>
  <si>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</si>
  <si>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</si>
  <si>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</si>
  <si>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</si>
  <si>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</si>
  <si>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</si>
  <si>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</si>
  <si>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регулирования, а также оборудованием для комфортного пребывания детей в муниципальных образовательных организациях в Камчатском крае в межотопительный период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</si>
  <si>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</si>
  <si>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по обеспечению жильем молодых семей</t>
  </si>
  <si>
    <t>Всего:</t>
  </si>
  <si>
    <t>05.07.2018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</si>
  <si>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</si>
  <si>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</si>
  <si>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</si>
  <si>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</si>
  <si>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</si>
  <si>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</si>
  <si>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</si>
  <si>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</si>
  <si>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</si>
  <si>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</si>
  <si>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</si>
  <si>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</si>
  <si>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</si>
  <si>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</si>
  <si>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</si>
  <si>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</si>
  <si>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</si>
  <si>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</si>
  <si>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</si>
  <si>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</si>
  <si>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</si>
  <si>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</si>
  <si>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</si>
  <si>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</si>
  <si>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</si>
  <si>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</si>
  <si>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</si>
  <si>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</si>
  <si>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</si>
  <si>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</si>
  <si>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</si>
  <si>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</si>
  <si>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</si>
  <si>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</si>
  <si>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</si>
  <si>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</si>
  <si>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</si>
  <si>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</si>
  <si>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</si>
  <si>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29.06.2018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</si>
  <si>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</si>
  <si>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</si>
  <si>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Возврат остатков субвенций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 из бюджетов внутригородских муниципальных образований городов федерального значения 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</si>
  <si>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</si>
  <si>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</si>
  <si>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</si>
  <si>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</si>
  <si>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</si>
  <si>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 xml:space="preserve"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</si>
</sst>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3" zoomScaleNormal="100" zoomScaleSheetLayoutView="100" workbookViewId="0">
      <selection activeCell="E20" sqref="E20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91</v>
      </c>
      <c r="G1" s="32" t="str">
        <f>TEXT(F1,"[$-FC19]ДД ММММ")</f>
        <v>29 июня</v>
      </c>
      <c r="H1" s="32" t="str">
        <f>TEXT(F1,"[$-FC19]ДД.ММ.ГГГ \г")</f>
        <v>29.06.2018 г</v>
      </c>
    </row>
    <row r="2" spans="1:9" ht="15.6" x14ac:dyDescent="0.3">
      <c r="A2" s="45" t="str">
        <f>CONCATENATE("с ",G1," по ",G2,"ода")</f>
        <v>с 29 июня по 05 июля 2018 года</v>
      </c>
      <c r="B2" s="45"/>
      <c r="C2" s="45"/>
      <c r="D2" s="45"/>
      <c r="E2" s="45"/>
      <c r="F2" s="31" t="s">
        <v>51</v>
      </c>
      <c r="G2" s="32" t="str">
        <f>TEXT(F2,"[$-FC19]ДД ММММ ГГГ \г")</f>
        <v>05 июля 2018 г</v>
      </c>
      <c r="H2" s="32" t="str">
        <f>TEXT(F2,"[$-FC19]ДД.ММ.ГГГ \г")</f>
        <v>05.07.2018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29.06.2018 г.</v>
      </c>
      <c r="B5" s="47"/>
      <c r="C5" s="47"/>
      <c r="D5" s="48"/>
      <c r="E5" s="8">
        <v>2711212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E19-E9</f>
        <v>503472.38934000034</v>
      </c>
    </row>
    <row r="9" spans="1:9" x14ac:dyDescent="0.3">
      <c r="A9" s="57" t="s">
        <v>4</v>
      </c>
      <c r="B9" s="56"/>
      <c r="C9" s="56"/>
      <c r="D9" s="56"/>
      <c r="E9" s="14">
        <f>SUM(E10:E18)</f>
        <v>39997.599999999999</v>
      </c>
    </row>
    <row r="10" spans="1:9" x14ac:dyDescent="0.3">
      <c r="A10" s="57" t="s">
        <v>92</v>
      </c>
      <c r="B10" s="56"/>
      <c r="C10" s="56"/>
      <c r="D10" s="56"/>
      <c r="E10" s="14">
        <f>2166.6+46.3+55+56</f>
        <v>2323.9</v>
      </c>
    </row>
    <row r="11" spans="1:9" ht="26.4" customHeight="1" x14ac:dyDescent="0.3">
      <c r="A11" s="57" t="s">
        <v>93</v>
      </c>
      <c r="B11" s="56"/>
      <c r="C11" s="56"/>
      <c r="D11" s="56"/>
      <c r="E11" s="14">
        <f>97.5+76.1+87.8+1020</f>
        <v>1281.4000000000001</v>
      </c>
    </row>
    <row r="12" spans="1:9" ht="43.2" customHeight="1" x14ac:dyDescent="0.3">
      <c r="A12" s="57" t="s">
        <v>94</v>
      </c>
      <c r="B12" s="56"/>
      <c r="C12" s="56"/>
      <c r="D12" s="56"/>
      <c r="E12" s="14">
        <f>-23</f>
        <v>-23</v>
      </c>
    </row>
    <row r="13" spans="1:9" ht="30.6" customHeight="1" x14ac:dyDescent="0.3">
      <c r="A13" s="57" t="s">
        <v>95</v>
      </c>
      <c r="B13" s="56"/>
      <c r="C13" s="56"/>
      <c r="D13" s="56"/>
      <c r="E13" s="14">
        <f>-1.9</f>
        <v>-1.9</v>
      </c>
    </row>
    <row r="14" spans="1:9" ht="28.2" customHeight="1" x14ac:dyDescent="0.3">
      <c r="A14" s="57" t="s">
        <v>96</v>
      </c>
      <c r="B14" s="56"/>
      <c r="C14" s="56"/>
      <c r="D14" s="56"/>
      <c r="E14" s="14">
        <f>290.7</f>
        <v>290.7</v>
      </c>
    </row>
    <row r="15" spans="1:9" ht="25.8" customHeight="1" x14ac:dyDescent="0.3">
      <c r="A15" s="57" t="s">
        <v>97</v>
      </c>
      <c r="B15" s="56"/>
      <c r="C15" s="56"/>
      <c r="D15" s="56"/>
      <c r="E15" s="14">
        <f>3.7+4.4</f>
        <v>8.1000000000000014</v>
      </c>
    </row>
    <row r="16" spans="1:9" ht="43.2" customHeight="1" x14ac:dyDescent="0.3">
      <c r="A16" s="57" t="s">
        <v>98</v>
      </c>
      <c r="B16" s="56"/>
      <c r="C16" s="56"/>
      <c r="D16" s="56"/>
      <c r="E16" s="14">
        <f>7100</f>
        <v>7100</v>
      </c>
    </row>
    <row r="17" spans="1:5" ht="28.8" customHeight="1" x14ac:dyDescent="0.3">
      <c r="A17" s="57" t="s">
        <v>99</v>
      </c>
      <c r="B17" s="56"/>
      <c r="C17" s="56"/>
      <c r="D17" s="56"/>
      <c r="E17" s="14">
        <f>29000</f>
        <v>29000</v>
      </c>
    </row>
    <row r="18" spans="1:5" ht="41.4" customHeight="1" x14ac:dyDescent="0.3">
      <c r="A18" s="57" t="s">
        <v>100</v>
      </c>
      <c r="B18" s="56"/>
      <c r="C18" s="56"/>
      <c r="D18" s="56"/>
      <c r="E18" s="14">
        <f>18.4</f>
        <v>18.399999999999999</v>
      </c>
    </row>
    <row r="19" spans="1:5" x14ac:dyDescent="0.3">
      <c r="A19" s="49" t="s">
        <v>5</v>
      </c>
      <c r="B19" s="50"/>
      <c r="C19" s="50"/>
      <c r="D19" s="50"/>
      <c r="E19" s="13">
        <f>'Муниципальные районы'!B26-Учреждения!E5+'Муниципальные районы'!B25</f>
        <v>543469.98934000032</v>
      </c>
    </row>
    <row r="20" spans="1:5" x14ac:dyDescent="0.3">
      <c r="A20" s="15"/>
      <c r="B20" s="16"/>
      <c r="C20" s="16"/>
      <c r="D20" s="6"/>
      <c r="E20" s="17"/>
    </row>
    <row r="21" spans="1:5" x14ac:dyDescent="0.3">
      <c r="A21" s="51" t="s">
        <v>14</v>
      </c>
      <c r="B21" s="53" t="s">
        <v>6</v>
      </c>
      <c r="C21" s="54" t="s">
        <v>7</v>
      </c>
      <c r="D21" s="54"/>
      <c r="E21" s="54"/>
    </row>
    <row r="22" spans="1:5" ht="82.8" x14ac:dyDescent="0.3">
      <c r="A22" s="52"/>
      <c r="B22" s="53"/>
      <c r="C22" s="18" t="s">
        <v>8</v>
      </c>
      <c r="D22" s="18" t="s">
        <v>9</v>
      </c>
      <c r="E22" s="18" t="s">
        <v>10</v>
      </c>
    </row>
    <row r="23" spans="1:5" x14ac:dyDescent="0.3">
      <c r="A23" s="21" t="s">
        <v>52</v>
      </c>
      <c r="B23" s="19">
        <v>16789.55399</v>
      </c>
      <c r="C23" s="19">
        <v>12039.635979999999</v>
      </c>
      <c r="D23" s="19">
        <v>2763.5077200000001</v>
      </c>
      <c r="E23" s="19"/>
    </row>
    <row r="24" spans="1:5" x14ac:dyDescent="0.3">
      <c r="A24" s="21" t="s">
        <v>53</v>
      </c>
      <c r="B24" s="19">
        <v>320</v>
      </c>
      <c r="C24" s="19"/>
      <c r="D24" s="19"/>
      <c r="E24" s="19"/>
    </row>
    <row r="25" spans="1:5" x14ac:dyDescent="0.3">
      <c r="A25" s="21" t="s">
        <v>54</v>
      </c>
      <c r="B25" s="19">
        <v>3722</v>
      </c>
      <c r="C25" s="19">
        <v>3722</v>
      </c>
      <c r="D25" s="19"/>
      <c r="E25" s="19"/>
    </row>
    <row r="26" spans="1:5" x14ac:dyDescent="0.3">
      <c r="A26" s="21" t="s">
        <v>55</v>
      </c>
      <c r="B26" s="19">
        <v>44196.88276</v>
      </c>
      <c r="C26" s="19">
        <v>4638.4470600000004</v>
      </c>
      <c r="D26" s="19">
        <v>1100</v>
      </c>
      <c r="E26" s="19"/>
    </row>
    <row r="27" spans="1:5" ht="27.6" x14ac:dyDescent="0.3">
      <c r="A27" s="21" t="s">
        <v>56</v>
      </c>
      <c r="B27" s="19">
        <v>8977.3713599999992</v>
      </c>
      <c r="C27" s="19">
        <v>3512.3596200000002</v>
      </c>
      <c r="D27" s="19">
        <v>1454.20586</v>
      </c>
      <c r="E27" s="19">
        <v>1076.6220000000001</v>
      </c>
    </row>
    <row r="28" spans="1:5" x14ac:dyDescent="0.3">
      <c r="A28" s="21" t="s">
        <v>57</v>
      </c>
      <c r="B28" s="19">
        <v>2073.3142600000001</v>
      </c>
      <c r="C28" s="19"/>
      <c r="D28" s="19"/>
      <c r="E28" s="19"/>
    </row>
    <row r="29" spans="1:5" ht="27.6" x14ac:dyDescent="0.3">
      <c r="A29" s="21" t="s">
        <v>58</v>
      </c>
      <c r="B29" s="19">
        <v>40015.077140000001</v>
      </c>
      <c r="C29" s="19">
        <v>1940</v>
      </c>
      <c r="D29" s="19">
        <v>500</v>
      </c>
      <c r="E29" s="19">
        <v>5053.5559999999996</v>
      </c>
    </row>
    <row r="30" spans="1:5" x14ac:dyDescent="0.3">
      <c r="A30" s="21" t="s">
        <v>59</v>
      </c>
      <c r="B30" s="19">
        <v>21108.536749999999</v>
      </c>
      <c r="C30" s="19">
        <v>4000</v>
      </c>
      <c r="D30" s="19">
        <v>1550</v>
      </c>
      <c r="E30" s="19"/>
    </row>
    <row r="31" spans="1:5" x14ac:dyDescent="0.3">
      <c r="A31" s="21" t="s">
        <v>60</v>
      </c>
      <c r="B31" s="19">
        <v>3604.6347500000002</v>
      </c>
      <c r="C31" s="19">
        <v>2150</v>
      </c>
      <c r="D31" s="19">
        <v>600</v>
      </c>
      <c r="E31" s="19"/>
    </row>
    <row r="32" spans="1:5" x14ac:dyDescent="0.3">
      <c r="A32" s="21" t="s">
        <v>61</v>
      </c>
      <c r="B32" s="19">
        <v>190998.11863000001</v>
      </c>
      <c r="C32" s="19"/>
      <c r="D32" s="19"/>
      <c r="E32" s="19"/>
    </row>
    <row r="33" spans="1:5" x14ac:dyDescent="0.3">
      <c r="A33" s="21" t="s">
        <v>62</v>
      </c>
      <c r="B33" s="19">
        <v>581144.50618000003</v>
      </c>
      <c r="C33" s="19">
        <v>12528.400890000001</v>
      </c>
      <c r="D33" s="19">
        <v>5761.8473999999997</v>
      </c>
      <c r="E33" s="19">
        <v>250318.02105000001</v>
      </c>
    </row>
    <row r="34" spans="1:5" x14ac:dyDescent="0.3">
      <c r="A34" s="21" t="s">
        <v>63</v>
      </c>
      <c r="B34" s="19">
        <v>347979.62591</v>
      </c>
      <c r="C34" s="19">
        <v>15424.084409999999</v>
      </c>
      <c r="D34" s="19">
        <v>4428.1206599999996</v>
      </c>
      <c r="E34" s="19">
        <v>252337.09783000001</v>
      </c>
    </row>
    <row r="35" spans="1:5" x14ac:dyDescent="0.3">
      <c r="A35" s="21" t="s">
        <v>64</v>
      </c>
      <c r="B35" s="19">
        <v>45654.1849</v>
      </c>
      <c r="C35" s="19"/>
      <c r="D35" s="19"/>
      <c r="E35" s="19"/>
    </row>
    <row r="36" spans="1:5" ht="27.6" x14ac:dyDescent="0.3">
      <c r="A36" s="21" t="s">
        <v>65</v>
      </c>
      <c r="B36" s="19">
        <v>75869.177079999994</v>
      </c>
      <c r="C36" s="19">
        <v>36344</v>
      </c>
      <c r="D36" s="19">
        <v>16795</v>
      </c>
      <c r="E36" s="19">
        <v>39.345019999999998</v>
      </c>
    </row>
    <row r="37" spans="1:5" x14ac:dyDescent="0.3">
      <c r="A37" s="21" t="s">
        <v>66</v>
      </c>
      <c r="B37" s="19">
        <v>11145.266540000001</v>
      </c>
      <c r="C37" s="19">
        <v>550</v>
      </c>
      <c r="D37" s="19">
        <v>200</v>
      </c>
      <c r="E37" s="19"/>
    </row>
    <row r="38" spans="1:5" x14ac:dyDescent="0.3">
      <c r="A38" s="21" t="s">
        <v>67</v>
      </c>
      <c r="B38" s="19">
        <v>4907.0004799999997</v>
      </c>
      <c r="C38" s="19">
        <v>800</v>
      </c>
      <c r="D38" s="19"/>
      <c r="E38" s="19"/>
    </row>
    <row r="39" spans="1:5" x14ac:dyDescent="0.3">
      <c r="A39" s="21" t="s">
        <v>68</v>
      </c>
      <c r="B39" s="19">
        <v>2424.0168899999999</v>
      </c>
      <c r="C39" s="19">
        <v>29.709040000000002</v>
      </c>
      <c r="D39" s="19"/>
      <c r="E39" s="19"/>
    </row>
    <row r="40" spans="1:5" x14ac:dyDescent="0.3">
      <c r="A40" s="21" t="s">
        <v>69</v>
      </c>
      <c r="B40" s="19">
        <v>625.26549999999997</v>
      </c>
      <c r="C40" s="19">
        <v>350</v>
      </c>
      <c r="D40" s="19"/>
      <c r="E40" s="19"/>
    </row>
    <row r="41" spans="1:5" ht="27.6" x14ac:dyDescent="0.3">
      <c r="A41" s="21" t="s">
        <v>70</v>
      </c>
      <c r="B41" s="19">
        <v>28695.227589999999</v>
      </c>
      <c r="C41" s="19">
        <v>11335.65</v>
      </c>
      <c r="D41" s="19">
        <v>3890.2</v>
      </c>
      <c r="E41" s="19">
        <v>8473.3438900000001</v>
      </c>
    </row>
    <row r="42" spans="1:5" x14ac:dyDescent="0.3">
      <c r="A42" s="21" t="s">
        <v>71</v>
      </c>
      <c r="B42" s="19">
        <v>497.57033000000001</v>
      </c>
      <c r="C42" s="19"/>
      <c r="D42" s="19"/>
      <c r="E42" s="19"/>
    </row>
    <row r="43" spans="1:5" x14ac:dyDescent="0.3">
      <c r="A43" s="21" t="s">
        <v>72</v>
      </c>
      <c r="B43" s="19">
        <v>169482.33908000001</v>
      </c>
      <c r="C43" s="19">
        <v>4700</v>
      </c>
      <c r="D43" s="19">
        <v>1300</v>
      </c>
      <c r="E43" s="19"/>
    </row>
    <row r="44" spans="1:5" x14ac:dyDescent="0.3">
      <c r="A44" s="21" t="s">
        <v>73</v>
      </c>
      <c r="B44" s="19">
        <v>8592.9945299999999</v>
      </c>
      <c r="C44" s="19">
        <v>5083.3052900000002</v>
      </c>
      <c r="D44" s="19">
        <v>2294.51638</v>
      </c>
      <c r="E44" s="19"/>
    </row>
    <row r="45" spans="1:5" x14ac:dyDescent="0.3">
      <c r="A45" s="21" t="s">
        <v>74</v>
      </c>
      <c r="B45" s="19">
        <v>3278</v>
      </c>
      <c r="C45" s="19">
        <v>2700</v>
      </c>
      <c r="D45" s="19">
        <v>600</v>
      </c>
      <c r="E45" s="19"/>
    </row>
    <row r="46" spans="1:5" x14ac:dyDescent="0.3">
      <c r="A46" s="21" t="s">
        <v>75</v>
      </c>
      <c r="B46" s="19">
        <v>1254.17506</v>
      </c>
      <c r="C46" s="19">
        <v>1124.64483</v>
      </c>
      <c r="D46" s="19">
        <v>298.04361</v>
      </c>
      <c r="E46" s="19"/>
    </row>
    <row r="47" spans="1:5" x14ac:dyDescent="0.3">
      <c r="A47" s="21" t="s">
        <v>76</v>
      </c>
      <c r="B47" s="19">
        <v>349.73099999999999</v>
      </c>
      <c r="C47" s="19">
        <v>210</v>
      </c>
      <c r="D47" s="19"/>
      <c r="E47" s="19"/>
    </row>
    <row r="48" spans="1:5" x14ac:dyDescent="0.3">
      <c r="A48" s="21" t="s">
        <v>77</v>
      </c>
      <c r="B48" s="19">
        <v>915</v>
      </c>
      <c r="C48" s="19">
        <v>618</v>
      </c>
      <c r="D48" s="19">
        <v>120</v>
      </c>
      <c r="E48" s="19"/>
    </row>
    <row r="49" spans="1:5" x14ac:dyDescent="0.3">
      <c r="A49" s="21" t="s">
        <v>78</v>
      </c>
      <c r="B49" s="19">
        <v>509.62270000000001</v>
      </c>
      <c r="C49" s="19"/>
      <c r="D49" s="19"/>
      <c r="E49" s="19"/>
    </row>
    <row r="50" spans="1:5" x14ac:dyDescent="0.3">
      <c r="A50" s="21" t="s">
        <v>79</v>
      </c>
      <c r="B50" s="19">
        <v>48734.447999999997</v>
      </c>
      <c r="C50" s="19">
        <v>3500</v>
      </c>
      <c r="D50" s="19">
        <v>1605</v>
      </c>
      <c r="E50" s="19"/>
    </row>
    <row r="51" spans="1:5" x14ac:dyDescent="0.3">
      <c r="A51" s="21" t="s">
        <v>80</v>
      </c>
      <c r="B51" s="19">
        <v>1550.6947399999999</v>
      </c>
      <c r="C51" s="19">
        <v>723</v>
      </c>
      <c r="D51" s="19">
        <v>18.16029</v>
      </c>
      <c r="E51" s="19"/>
    </row>
    <row r="52" spans="1:5" x14ac:dyDescent="0.3">
      <c r="A52" s="21" t="s">
        <v>81</v>
      </c>
      <c r="B52" s="19">
        <v>35108.896979999998</v>
      </c>
      <c r="C52" s="19">
        <v>1516.7</v>
      </c>
      <c r="D52" s="19">
        <v>371.2</v>
      </c>
      <c r="E52" s="19"/>
    </row>
    <row r="53" spans="1:5" x14ac:dyDescent="0.3">
      <c r="A53" s="21" t="s">
        <v>82</v>
      </c>
      <c r="B53" s="19">
        <v>20873.348389999999</v>
      </c>
      <c r="C53" s="19">
        <v>15336.409019999999</v>
      </c>
      <c r="D53" s="19">
        <v>5162.0365000000002</v>
      </c>
      <c r="E53" s="19"/>
    </row>
    <row r="54" spans="1:5" x14ac:dyDescent="0.3">
      <c r="A54" s="21" t="s">
        <v>83</v>
      </c>
      <c r="B54" s="19">
        <v>1699.2488499999999</v>
      </c>
      <c r="C54" s="19"/>
      <c r="D54" s="19"/>
      <c r="E54" s="19"/>
    </row>
    <row r="55" spans="1:5" x14ac:dyDescent="0.3">
      <c r="A55" s="21" t="s">
        <v>84</v>
      </c>
      <c r="B55" s="19">
        <v>2114.913</v>
      </c>
      <c r="C55" s="19">
        <v>150</v>
      </c>
      <c r="D55" s="19">
        <v>10</v>
      </c>
      <c r="E55" s="19"/>
    </row>
    <row r="56" spans="1:5" x14ac:dyDescent="0.3">
      <c r="A56" s="21" t="s">
        <v>85</v>
      </c>
      <c r="B56" s="19">
        <v>2213.6553199999998</v>
      </c>
      <c r="C56" s="19">
        <v>1676.37</v>
      </c>
      <c r="D56" s="19">
        <v>388.59930000000003</v>
      </c>
      <c r="E56" s="19"/>
    </row>
    <row r="57" spans="1:5" x14ac:dyDescent="0.3">
      <c r="A57" s="21" t="s">
        <v>86</v>
      </c>
      <c r="B57" s="19">
        <v>70</v>
      </c>
      <c r="C57" s="19"/>
      <c r="D57" s="19"/>
      <c r="E57" s="19"/>
    </row>
    <row r="58" spans="1:5" x14ac:dyDescent="0.3">
      <c r="A58" s="21" t="s">
        <v>87</v>
      </c>
      <c r="B58" s="19">
        <v>2428.07251</v>
      </c>
      <c r="C58" s="19">
        <v>572.41700000000003</v>
      </c>
      <c r="D58" s="19">
        <v>157.14599999999999</v>
      </c>
      <c r="E58" s="19"/>
    </row>
    <row r="59" spans="1:5" x14ac:dyDescent="0.3">
      <c r="A59" s="21" t="s">
        <v>88</v>
      </c>
      <c r="B59" s="19">
        <v>626.50468000000001</v>
      </c>
      <c r="C59" s="19">
        <v>58.650829999999999</v>
      </c>
      <c r="D59" s="19">
        <v>1E-4</v>
      </c>
      <c r="E59" s="19"/>
    </row>
    <row r="60" spans="1:5" x14ac:dyDescent="0.3">
      <c r="A60" s="21" t="s">
        <v>89</v>
      </c>
      <c r="B60" s="19">
        <v>910</v>
      </c>
      <c r="C60" s="19">
        <v>500</v>
      </c>
      <c r="D60" s="19">
        <v>150</v>
      </c>
      <c r="E60" s="19"/>
    </row>
    <row r="61" spans="1:5" x14ac:dyDescent="0.3">
      <c r="A61" s="23" t="s">
        <v>90</v>
      </c>
      <c r="B61" s="20">
        <v>1731458.97588</v>
      </c>
      <c r="C61" s="20">
        <v>147833.78396999999</v>
      </c>
      <c r="D61" s="20">
        <v>51517.58382</v>
      </c>
      <c r="E61" s="20">
        <v>517297.98579000001</v>
      </c>
    </row>
  </sheetData>
  <mergeCells count="19">
    <mergeCell ref="A16:D16"/>
    <mergeCell ref="A17:D17"/>
    <mergeCell ref="A18:D18"/>
    <mergeCell ref="A1:E1"/>
    <mergeCell ref="A2:E2"/>
    <mergeCell ref="A5:D5"/>
    <mergeCell ref="A19:D19"/>
    <mergeCell ref="A21:A22"/>
    <mergeCell ref="B21:B22"/>
    <mergeCell ref="C21:E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22" zoomScale="78" zoomScaleNormal="100" zoomScaleSheetLayoutView="78" workbookViewId="0">
      <selection activeCell="B27" sqref="B27"/>
    </sheetView>
  </sheetViews>
  <sheetFormatPr defaultRowHeight="14.4" x14ac:dyDescent="0.3"/>
  <cols>
    <col min="1" max="1" width="38.33203125" customWidth="1"/>
    <col min="2" max="2" width="13.109375" customWidth="1"/>
    <col min="3" max="3" width="14.33203125" customWidth="1"/>
    <col min="4" max="4" width="14.21875" customWidth="1"/>
    <col min="5" max="5" width="14.109375" customWidth="1"/>
    <col min="6" max="6" width="13.77734375" customWidth="1"/>
    <col min="7" max="7" width="14.5546875" customWidth="1"/>
    <col min="8" max="8" width="14.21875" customWidth="1"/>
    <col min="9" max="9" width="15" customWidth="1"/>
    <col min="10" max="10" width="12.6640625" customWidth="1"/>
    <col min="11" max="11" width="11" customWidth="1"/>
    <col min="12" max="12" width="14" customWidth="1"/>
    <col min="13" max="13" width="14.21875" customWidth="1"/>
    <col min="14" max="14" width="14.77734375" customWidth="1"/>
    <col min="15" max="15" width="14.21875" customWidth="1"/>
    <col min="16" max="16" width="10.5546875" customWidth="1"/>
  </cols>
  <sheetData>
    <row r="1" spans="1:20" s="29" customFormat="1" ht="15.6" x14ac:dyDescent="0.3">
      <c r="A1" s="43" t="s">
        <v>51</v>
      </c>
      <c r="C1" s="30" t="s">
        <v>13</v>
      </c>
    </row>
    <row r="2" spans="1:20" x14ac:dyDescent="0.3">
      <c r="A2" s="38" t="str">
        <f>TEXT(EndData2,"[$-FC19]ДД.ММ.ГГГ")</f>
        <v>05.07.2018</v>
      </c>
      <c r="B2" s="38">
        <f>A2+1</f>
        <v>43287</v>
      </c>
      <c r="C2" s="44" t="str">
        <f>TEXT(B2,"[$-FC19]ДД.ММ.ГГГ")</f>
        <v>06.07.2018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51434.226269999999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51434.226269999999</v>
      </c>
      <c r="Q4" s="27"/>
      <c r="R4" s="27"/>
      <c r="S4" s="27"/>
      <c r="T4" s="27"/>
    </row>
    <row r="5" spans="1:20" ht="106.2" x14ac:dyDescent="0.3">
      <c r="A5" s="25" t="s">
        <v>32</v>
      </c>
      <c r="B5" s="40">
        <v>58.8</v>
      </c>
      <c r="C5" s="40">
        <v>7407.8947399999997</v>
      </c>
      <c r="D5" s="40">
        <v>500</v>
      </c>
      <c r="E5" s="40">
        <v>2800</v>
      </c>
      <c r="F5" s="40">
        <v>250</v>
      </c>
      <c r="G5" s="40"/>
      <c r="H5" s="40"/>
      <c r="I5" s="40">
        <v>2241.3619199999998</v>
      </c>
      <c r="J5" s="40"/>
      <c r="K5" s="40">
        <v>2724.7706400000002</v>
      </c>
      <c r="L5" s="40"/>
      <c r="M5" s="40"/>
      <c r="N5" s="40"/>
      <c r="O5" s="40"/>
      <c r="P5" s="26">
        <v>15982.827300000001</v>
      </c>
      <c r="Q5" s="27"/>
      <c r="R5" s="27"/>
      <c r="S5" s="27"/>
      <c r="T5" s="27"/>
    </row>
    <row r="6" spans="1:20" ht="79.8" x14ac:dyDescent="0.3">
      <c r="A6" s="25" t="s">
        <v>33</v>
      </c>
      <c r="B6" s="40">
        <v>119.2</v>
      </c>
      <c r="C6" s="40"/>
      <c r="D6" s="40"/>
      <c r="E6" s="40"/>
      <c r="F6" s="40"/>
      <c r="G6" s="40"/>
      <c r="H6" s="40"/>
      <c r="I6" s="40"/>
      <c r="J6" s="40">
        <v>0.16600000000000001</v>
      </c>
      <c r="K6" s="40">
        <v>3.1080000000000001</v>
      </c>
      <c r="L6" s="40"/>
      <c r="M6" s="40">
        <v>24.6</v>
      </c>
      <c r="N6" s="40">
        <v>12.3</v>
      </c>
      <c r="O6" s="40"/>
      <c r="P6" s="26">
        <v>159.374</v>
      </c>
      <c r="Q6" s="27"/>
      <c r="R6" s="27"/>
      <c r="S6" s="27"/>
      <c r="T6" s="27"/>
    </row>
    <row r="7" spans="1:20" ht="53.4" x14ac:dyDescent="0.3">
      <c r="A7" s="25" t="s">
        <v>34</v>
      </c>
      <c r="B7" s="40">
        <v>604.33799999999997</v>
      </c>
      <c r="C7" s="40">
        <v>453</v>
      </c>
      <c r="D7" s="40">
        <v>440</v>
      </c>
      <c r="E7" s="40">
        <v>318.30500000000001</v>
      </c>
      <c r="F7" s="40">
        <v>89</v>
      </c>
      <c r="G7" s="40">
        <v>393</v>
      </c>
      <c r="H7" s="40">
        <v>137.35772</v>
      </c>
      <c r="I7" s="40">
        <v>106</v>
      </c>
      <c r="J7" s="40">
        <v>413.084</v>
      </c>
      <c r="K7" s="40">
        <v>42.956000000000003</v>
      </c>
      <c r="L7" s="40">
        <v>65</v>
      </c>
      <c r="M7" s="40">
        <v>20</v>
      </c>
      <c r="N7" s="40">
        <v>167.77</v>
      </c>
      <c r="O7" s="40">
        <v>108.777</v>
      </c>
      <c r="P7" s="26">
        <v>3358.58772</v>
      </c>
      <c r="Q7" s="27"/>
      <c r="R7" s="27"/>
      <c r="S7" s="27"/>
      <c r="T7" s="27"/>
    </row>
    <row r="8" spans="1:20" ht="79.8" x14ac:dyDescent="0.3">
      <c r="A8" s="25" t="s">
        <v>35</v>
      </c>
      <c r="B8" s="40">
        <v>2980.1833999999999</v>
      </c>
      <c r="C8" s="40">
        <v>219</v>
      </c>
      <c r="D8" s="40">
        <v>80</v>
      </c>
      <c r="E8" s="40">
        <v>303.58</v>
      </c>
      <c r="F8" s="40"/>
      <c r="G8" s="40">
        <v>20</v>
      </c>
      <c r="H8" s="40">
        <v>40.652859999999997</v>
      </c>
      <c r="I8" s="40">
        <v>70</v>
      </c>
      <c r="J8" s="40">
        <v>338.92099999999999</v>
      </c>
      <c r="K8" s="40">
        <v>236.59</v>
      </c>
      <c r="L8" s="40">
        <v>83</v>
      </c>
      <c r="M8" s="40">
        <v>40</v>
      </c>
      <c r="N8" s="40">
        <v>217.774</v>
      </c>
      <c r="O8" s="40">
        <v>107.729</v>
      </c>
      <c r="P8" s="26">
        <v>4737.4302600000001</v>
      </c>
      <c r="Q8" s="27"/>
      <c r="R8" s="27"/>
      <c r="S8" s="27"/>
      <c r="T8" s="27"/>
    </row>
    <row r="9" spans="1:20" ht="79.8" x14ac:dyDescent="0.3">
      <c r="A9" s="25" t="s">
        <v>36</v>
      </c>
      <c r="B9" s="40">
        <v>191.69163</v>
      </c>
      <c r="C9" s="40">
        <v>171.333</v>
      </c>
      <c r="D9" s="40"/>
      <c r="E9" s="40"/>
      <c r="F9" s="40"/>
      <c r="G9" s="40">
        <v>9.3770000000000007</v>
      </c>
      <c r="H9" s="40"/>
      <c r="I9" s="40"/>
      <c r="J9" s="40">
        <v>37.5</v>
      </c>
      <c r="K9" s="40"/>
      <c r="L9" s="40"/>
      <c r="M9" s="40">
        <v>9.5</v>
      </c>
      <c r="N9" s="40"/>
      <c r="O9" s="40"/>
      <c r="P9" s="26">
        <v>419.40163000000001</v>
      </c>
      <c r="Q9" s="27"/>
      <c r="R9" s="27"/>
      <c r="S9" s="27"/>
      <c r="T9" s="27"/>
    </row>
    <row r="10" spans="1:20" ht="317.39999999999998" x14ac:dyDescent="0.3">
      <c r="A10" s="25" t="s">
        <v>37</v>
      </c>
      <c r="B10" s="40">
        <v>13550</v>
      </c>
      <c r="C10" s="40">
        <v>12396.01764</v>
      </c>
      <c r="D10" s="40">
        <v>1850</v>
      </c>
      <c r="E10" s="40">
        <v>1850</v>
      </c>
      <c r="F10" s="40">
        <v>116</v>
      </c>
      <c r="G10" s="40">
        <v>2760</v>
      </c>
      <c r="H10" s="40">
        <v>917.92573000000004</v>
      </c>
      <c r="I10" s="40">
        <v>108</v>
      </c>
      <c r="J10" s="40">
        <v>4100</v>
      </c>
      <c r="K10" s="40">
        <v>1644.1669999999999</v>
      </c>
      <c r="L10" s="40">
        <v>1600</v>
      </c>
      <c r="M10" s="40">
        <v>1426.8</v>
      </c>
      <c r="N10" s="40"/>
      <c r="O10" s="40">
        <v>1582.325</v>
      </c>
      <c r="P10" s="26">
        <v>43901.235370000002</v>
      </c>
      <c r="Q10" s="27"/>
      <c r="R10" s="27"/>
      <c r="S10" s="27"/>
      <c r="T10" s="27"/>
    </row>
    <row r="11" spans="1:20" ht="159" x14ac:dyDescent="0.3">
      <c r="A11" s="25" t="s">
        <v>38</v>
      </c>
      <c r="B11" s="40"/>
      <c r="C11" s="40">
        <v>48580</v>
      </c>
      <c r="D11" s="40"/>
      <c r="E11" s="40">
        <v>9560</v>
      </c>
      <c r="F11" s="40"/>
      <c r="G11" s="40"/>
      <c r="H11" s="40"/>
      <c r="I11" s="40"/>
      <c r="J11" s="40">
        <v>8488.2000000000007</v>
      </c>
      <c r="K11" s="40">
        <v>2000</v>
      </c>
      <c r="L11" s="40">
        <v>10000</v>
      </c>
      <c r="M11" s="40"/>
      <c r="N11" s="40">
        <v>15829.71</v>
      </c>
      <c r="O11" s="40"/>
      <c r="P11" s="26">
        <v>94457.91</v>
      </c>
      <c r="Q11" s="27"/>
      <c r="R11" s="27"/>
      <c r="S11" s="27"/>
      <c r="T11" s="27"/>
    </row>
    <row r="12" spans="1:20" ht="93" x14ac:dyDescent="0.3">
      <c r="A12" s="25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>
        <v>796.04278999999997</v>
      </c>
      <c r="M12" s="40"/>
      <c r="N12" s="40">
        <v>200</v>
      </c>
      <c r="O12" s="40"/>
      <c r="P12" s="26">
        <v>996.04278999999997</v>
      </c>
      <c r="Q12" s="27"/>
      <c r="R12" s="27"/>
      <c r="S12" s="27"/>
      <c r="T12" s="27"/>
    </row>
    <row r="13" spans="1:20" ht="132.6" x14ac:dyDescent="0.3">
      <c r="A13" s="25" t="s">
        <v>40</v>
      </c>
      <c r="B13" s="40"/>
      <c r="C13" s="40">
        <v>6.6780999999999997</v>
      </c>
      <c r="D13" s="40"/>
      <c r="E13" s="40"/>
      <c r="F13" s="40"/>
      <c r="G13" s="40"/>
      <c r="H13" s="40"/>
      <c r="I13" s="40"/>
      <c r="J13" s="40">
        <v>2.5842299999999998</v>
      </c>
      <c r="K13" s="40">
        <v>4.0101599999999999</v>
      </c>
      <c r="L13" s="40"/>
      <c r="M13" s="40"/>
      <c r="N13" s="40"/>
      <c r="O13" s="40"/>
      <c r="P13" s="26">
        <v>13.272489999999999</v>
      </c>
      <c r="Q13" s="27"/>
      <c r="R13" s="27"/>
      <c r="S13" s="27"/>
      <c r="T13" s="27"/>
    </row>
    <row r="14" spans="1:20" ht="119.4" x14ac:dyDescent="0.3">
      <c r="A14" s="25" t="s">
        <v>41</v>
      </c>
      <c r="B14" s="40"/>
      <c r="C14" s="40">
        <v>2020</v>
      </c>
      <c r="D14" s="40"/>
      <c r="E14" s="40">
        <v>215</v>
      </c>
      <c r="F14" s="40"/>
      <c r="G14" s="40"/>
      <c r="H14" s="40"/>
      <c r="I14" s="40"/>
      <c r="J14" s="40">
        <v>1200</v>
      </c>
      <c r="K14" s="40">
        <v>248.333</v>
      </c>
      <c r="L14" s="40">
        <v>420</v>
      </c>
      <c r="M14" s="40"/>
      <c r="N14" s="40">
        <v>300</v>
      </c>
      <c r="O14" s="40"/>
      <c r="P14" s="26">
        <v>4403.3329999999996</v>
      </c>
      <c r="Q14" s="27"/>
      <c r="R14" s="27"/>
      <c r="S14" s="27"/>
      <c r="T14" s="27"/>
    </row>
    <row r="15" spans="1:20" ht="119.4" x14ac:dyDescent="0.3">
      <c r="A15" s="25" t="s">
        <v>42</v>
      </c>
      <c r="B15" s="40">
        <v>102636.52061000001</v>
      </c>
      <c r="C15" s="40">
        <v>47059.000999999997</v>
      </c>
      <c r="D15" s="40"/>
      <c r="E15" s="40">
        <v>8253.2999999999993</v>
      </c>
      <c r="F15" s="40"/>
      <c r="G15" s="40"/>
      <c r="H15" s="40"/>
      <c r="I15" s="40"/>
      <c r="J15" s="40">
        <v>11437.4</v>
      </c>
      <c r="K15" s="40">
        <v>3065.7220000000002</v>
      </c>
      <c r="L15" s="40">
        <v>6500</v>
      </c>
      <c r="M15" s="40"/>
      <c r="N15" s="40">
        <v>2807.5</v>
      </c>
      <c r="O15" s="40"/>
      <c r="P15" s="26">
        <v>181759.44360999999</v>
      </c>
      <c r="Q15" s="27"/>
      <c r="R15" s="27"/>
      <c r="S15" s="27"/>
      <c r="T15" s="27"/>
    </row>
    <row r="16" spans="1:20" ht="66.599999999999994" x14ac:dyDescent="0.3">
      <c r="A16" s="25" t="s">
        <v>43</v>
      </c>
      <c r="B16" s="40">
        <v>33657.010970000003</v>
      </c>
      <c r="C16" s="40">
        <v>4322.1949999999997</v>
      </c>
      <c r="D16" s="40">
        <v>2097.5830000000001</v>
      </c>
      <c r="E16" s="40">
        <v>1700</v>
      </c>
      <c r="F16" s="40">
        <v>193.5</v>
      </c>
      <c r="G16" s="40">
        <v>1700</v>
      </c>
      <c r="H16" s="40">
        <v>214.55099999999999</v>
      </c>
      <c r="I16" s="40">
        <v>55</v>
      </c>
      <c r="J16" s="40">
        <v>1993.60681</v>
      </c>
      <c r="K16" s="40"/>
      <c r="L16" s="40">
        <v>250</v>
      </c>
      <c r="M16" s="40"/>
      <c r="N16" s="40">
        <v>1028.5743299999999</v>
      </c>
      <c r="O16" s="40">
        <v>502.37599999999998</v>
      </c>
      <c r="P16" s="26">
        <v>47714.397109999998</v>
      </c>
      <c r="Q16" s="27"/>
      <c r="R16" s="27"/>
      <c r="S16" s="27"/>
      <c r="T16" s="27"/>
    </row>
    <row r="17" spans="1:20" ht="93" x14ac:dyDescent="0.3">
      <c r="A17" s="25" t="s">
        <v>44</v>
      </c>
      <c r="B17" s="40"/>
      <c r="C17" s="40">
        <v>52.941000000000003</v>
      </c>
      <c r="D17" s="40"/>
      <c r="E17" s="40">
        <v>65</v>
      </c>
      <c r="F17" s="40"/>
      <c r="G17" s="40"/>
      <c r="H17" s="40"/>
      <c r="I17" s="40"/>
      <c r="J17" s="40"/>
      <c r="K17" s="40"/>
      <c r="L17" s="40"/>
      <c r="M17" s="40"/>
      <c r="N17" s="40">
        <v>84.05</v>
      </c>
      <c r="O17" s="40"/>
      <c r="P17" s="26">
        <v>201.99100000000001</v>
      </c>
      <c r="Q17" s="27"/>
      <c r="R17" s="27"/>
      <c r="S17" s="27"/>
      <c r="T17" s="27"/>
    </row>
    <row r="18" spans="1:20" ht="66.599999999999994" x14ac:dyDescent="0.3">
      <c r="A18" s="25" t="s">
        <v>45</v>
      </c>
      <c r="B18" s="40">
        <v>1251.1378199999999</v>
      </c>
      <c r="C18" s="40">
        <v>100</v>
      </c>
      <c r="D18" s="40"/>
      <c r="E18" s="40"/>
      <c r="F18" s="40"/>
      <c r="G18" s="40">
        <v>241.458</v>
      </c>
      <c r="H18" s="40"/>
      <c r="I18" s="40"/>
      <c r="J18" s="40"/>
      <c r="K18" s="40">
        <v>100</v>
      </c>
      <c r="L18" s="40"/>
      <c r="M18" s="40">
        <v>160</v>
      </c>
      <c r="N18" s="40"/>
      <c r="O18" s="40"/>
      <c r="P18" s="26">
        <v>1852.59582</v>
      </c>
      <c r="Q18" s="27"/>
      <c r="R18" s="27"/>
      <c r="S18" s="27"/>
      <c r="T18" s="27"/>
    </row>
    <row r="19" spans="1:20" ht="159" x14ac:dyDescent="0.3">
      <c r="A19" s="25" t="s">
        <v>46</v>
      </c>
      <c r="B19" s="40">
        <v>494.3</v>
      </c>
      <c r="C19" s="40"/>
      <c r="D19" s="40"/>
      <c r="E19" s="40"/>
      <c r="F19" s="40"/>
      <c r="G19" s="40"/>
      <c r="H19" s="40"/>
      <c r="I19" s="40"/>
      <c r="J19" s="40">
        <v>35</v>
      </c>
      <c r="K19" s="40"/>
      <c r="L19" s="40"/>
      <c r="M19" s="40"/>
      <c r="N19" s="40"/>
      <c r="O19" s="40"/>
      <c r="P19" s="26">
        <v>529.29999999999995</v>
      </c>
      <c r="Q19" s="27"/>
      <c r="R19" s="27"/>
      <c r="S19" s="27"/>
      <c r="T19" s="27"/>
    </row>
    <row r="20" spans="1:20" ht="119.4" x14ac:dyDescent="0.3">
      <c r="A20" s="25" t="s">
        <v>47</v>
      </c>
      <c r="B20" s="40">
        <v>442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6">
        <v>442</v>
      </c>
      <c r="Q20" s="27"/>
      <c r="R20" s="27"/>
      <c r="S20" s="27"/>
      <c r="T20" s="27"/>
    </row>
    <row r="21" spans="1:20" ht="40.200000000000003" x14ac:dyDescent="0.3">
      <c r="A21" s="25" t="s">
        <v>48</v>
      </c>
      <c r="B21" s="40"/>
      <c r="C21" s="40"/>
      <c r="D21" s="40"/>
      <c r="E21" s="40">
        <v>-26.814540000000001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6">
        <v>-26.814540000000001</v>
      </c>
      <c r="Q21" s="27"/>
      <c r="R21" s="27"/>
      <c r="S21" s="27"/>
      <c r="T21" s="27"/>
    </row>
    <row r="22" spans="1:20" ht="27" x14ac:dyDescent="0.3">
      <c r="A22" s="25" t="s">
        <v>49</v>
      </c>
      <c r="B22" s="40">
        <v>40692.684999999998</v>
      </c>
      <c r="C22" s="40"/>
      <c r="D22" s="40"/>
      <c r="E22" s="40"/>
      <c r="F22" s="40"/>
      <c r="G22" s="40"/>
      <c r="H22" s="40"/>
      <c r="I22" s="40"/>
      <c r="J22" s="40"/>
      <c r="K22" s="40">
        <v>508.67462999999998</v>
      </c>
      <c r="L22" s="40"/>
      <c r="M22" s="40"/>
      <c r="N22" s="40"/>
      <c r="O22" s="40"/>
      <c r="P22" s="26">
        <v>41201.359629999999</v>
      </c>
      <c r="Q22" s="27"/>
      <c r="R22" s="27"/>
      <c r="S22" s="27"/>
      <c r="T22" s="27"/>
    </row>
    <row r="23" spans="1:20" x14ac:dyDescent="0.3">
      <c r="A23" s="33" t="s">
        <v>50</v>
      </c>
      <c r="B23" s="41">
        <v>248112.0937</v>
      </c>
      <c r="C23" s="41">
        <v>122788.06048</v>
      </c>
      <c r="D23" s="41">
        <v>4967.5829999999996</v>
      </c>
      <c r="E23" s="41">
        <v>25038.370459999998</v>
      </c>
      <c r="F23" s="41">
        <v>648.5</v>
      </c>
      <c r="G23" s="41">
        <v>5123.835</v>
      </c>
      <c r="H23" s="41">
        <v>1310.48731</v>
      </c>
      <c r="I23" s="41">
        <v>2580.3619199999998</v>
      </c>
      <c r="J23" s="41">
        <v>28046.462039999999</v>
      </c>
      <c r="K23" s="41">
        <v>10578.33143</v>
      </c>
      <c r="L23" s="41">
        <v>19714.04279</v>
      </c>
      <c r="M23" s="41">
        <v>1680.9</v>
      </c>
      <c r="N23" s="41">
        <v>20647.678329999999</v>
      </c>
      <c r="O23" s="41">
        <v>2301.2069999999999</v>
      </c>
      <c r="P23" s="26">
        <v>493537.91346000001</v>
      </c>
      <c r="Q23" s="34"/>
      <c r="R23" s="34"/>
      <c r="S23" s="34"/>
      <c r="T23" s="34"/>
    </row>
    <row r="25" spans="1:20" x14ac:dyDescent="0.3">
      <c r="A25" s="37" t="s">
        <v>30</v>
      </c>
      <c r="B25" s="36">
        <f>Учреждения!B61+'Муниципальные районы'!P23</f>
        <v>2224996.8893400002</v>
      </c>
    </row>
    <row r="26" spans="1:20" ht="32.25" customHeight="1" x14ac:dyDescent="0.3">
      <c r="A26" s="37" t="str">
        <f>CONCATENATE("Остатки бюджетных средств на ",C2,"г.")</f>
        <v>Остатки бюджетных средств на 06.07.2018г.</v>
      </c>
      <c r="B26" s="36">
        <v>1029685.1</v>
      </c>
    </row>
  </sheetData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2018-07-10T22:24:46Z</dcterms:modified>
</cp:coreProperties>
</file>