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/>
  </bookViews>
  <sheets>
    <sheet name="Бюджетополучатели" sheetId="1" r:id="rId1"/>
    <sheet name="Муниципальные районы" sheetId="2" r:id="rId2"/>
  </sheets>
  <definedNames>
    <definedName name="Date">Бюджетополучатели!$E$8</definedName>
    <definedName name="EndData">Бюджетополучатели!$E$5</definedName>
    <definedName name="EndData1">Бюджетополучатели!$E$2</definedName>
    <definedName name="EndData2">'Муниципальные районы'!$A$1</definedName>
    <definedName name="EndDate">Бюджетополучатели!$E$9</definedName>
    <definedName name="period">Бюджетополучатели!$E$6</definedName>
    <definedName name="StartData">Бюджетополучатели!$E$4</definedName>
    <definedName name="StartData1">Бюджетополучатели!$E$1</definedName>
    <definedName name="Year">Бюджетополучатели!$E$7</definedName>
    <definedName name="_xlnm.Print_Titles" localSheetId="0">Бюджетополучатели!$21:$22</definedName>
    <definedName name="_xlnm.Print_Titles" localSheetId="1">'Муниципальные районы'!$1:$3</definedName>
    <definedName name="_xlnm.Print_Area" localSheetId="0">Бюджетополучатели!$A$1:$D$67</definedName>
    <definedName name="_xlnm.Print_Area" localSheetId="1">'Муниципальные районы'!$A$1:$P$39</definedName>
  </definedNames>
  <calcPr calcId="162913" refMode="R1C1"/>
</workbook>
</file>

<file path=xl/calcChain.xml><?xml version="1.0" encoding="utf-8"?>
<calcChain xmlns="http://schemas.openxmlformats.org/spreadsheetml/2006/main">
  <c r="B67" i="1" l="1"/>
  <c r="D10" i="1" s="1"/>
  <c r="D9" i="1" s="1"/>
  <c r="D6" i="1" s="1"/>
  <c r="D13" i="1"/>
  <c r="E3" i="1" l="1"/>
  <c r="H1" i="1" l="1"/>
  <c r="F1" i="1" l="1"/>
  <c r="E6" i="1" s="1"/>
  <c r="A2" i="1" s="1"/>
  <c r="G3" i="1" l="1"/>
  <c r="F3" i="1" l="1"/>
  <c r="A2" i="2"/>
  <c r="G1" i="1" l="1"/>
  <c r="G2" i="1"/>
  <c r="F2" i="1"/>
</calcChain>
</file>

<file path=xl/sharedStrings.xml><?xml version="1.0" encoding="utf-8"?>
<sst xmlns="http://schemas.openxmlformats.org/spreadsheetml/2006/main" count="125" uniqueCount="124">
  <si>
    <t>тыс.рублей</t>
  </si>
  <si>
    <t>Собственные доходы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</si>
  <si>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</si>
  <si>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</si>
  <si>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</si>
  <si>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</si>
  <si>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</si>
  <si>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</si>
  <si>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</si>
  <si>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БАЛАНС</t>
  </si>
  <si>
    <t>Финансовая помощь из федерального бюджета</t>
  </si>
  <si>
    <t>в т.ч. целевые средства</t>
  </si>
  <si>
    <t>ИТОГО ДОХОДОВ</t>
  </si>
  <si>
    <t>ИТОГО РАСХОДОВ</t>
  </si>
  <si>
    <t>из них:</t>
  </si>
  <si>
    <t>целевые средства:</t>
  </si>
  <si>
    <t>Расшифровка расходов: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</si>
  <si>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</si>
  <si>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</si>
  <si>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</si>
  <si>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</si>
  <si>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</si>
  <si>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</si>
  <si>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</si>
  <si>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</si>
  <si>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</si>
  <si>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</si>
  <si>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</si>
  <si>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</si>
  <si>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</si>
  <si>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</si>
  <si>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</si>
  <si>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</si>
  <si>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01.01.2018</t>
  </si>
  <si>
    <t>01.08.2018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</si>
  <si>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</si>
  <si>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</si>
  <si>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</si>
  <si>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</si>
  <si>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</si>
  <si>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Субсидии местным бюджетам на реализацию мероприятий Инвестиционной  программы Камчатского края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</si>
  <si>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</si>
  <si>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для осуществления  полномочий органов государственной власти Камчатского края по расчету и предоставлению дотаций  бюджетам поселений</t>
  </si>
  <si>
    <t>Субвенции для осуществления 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</si>
  <si>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для осуществления отдельных  государственных полномочий Камчатского края  по социальному обслуживанию граждан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</si>
  <si>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</si>
  <si>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</si>
  <si>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</si>
  <si>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для осуществления  государственных полномочий по опеке и попечительству в Камчатском крае в части  расходов на выплату вознаграждения опекунам совершеннолетних недееспособных граждан, проживающим в Камчатском крае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</si>
  <si>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</si>
  <si>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</si>
  <si>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</si>
  <si>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</si>
  <si>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Камчатского края в части расходов на предоставление  единовременной денежной выплаты гражданам, усыновившим (удочерившим) ребенка (детей)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</si>
  <si>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</si>
  <si>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</si>
  <si>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</si>
  <si>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</si>
  <si>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осуществление 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</si>
  <si>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</si>
  <si>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лиц, индивидуальных предпринимателей и граждан и по проведению проверок при осуществлении лицензионного контроля в отношении юридических лиц, индивидуальных предпринимателей, осуществляющих деятельность по управлению многоквартирными домами на основании лицензии</t>
  </si>
  <si>
    <t>Иные межбюджетные трансферты на подготовку и проведение Всероссийского физкультурно-спортивного комплекса "Готов к труду и обороне" в Камчатском крае</t>
  </si>
  <si>
    <t>Иные межбюджетные трансферты на проведение краевого фестиваля "Сохраним лососей ВМЕСТЕ!" в Усть-Большерецком муниципальном районе</t>
  </si>
  <si>
    <t>Иные межбюджетные трансферты на оснащение муниципальных образовательных организаций в Камчатском крае автоматическими приборами погодного регулирования, а также оборудованием для комфортного пребывания детей в муниципальных образовательных организациях в Камчатском крае в межотопительный период</t>
  </si>
  <si>
    <t>Расходы, связанные с особым режимом безопасного функционирования закрытых административно-территориальных образований</t>
  </si>
  <si>
    <t>Осуществление первичного воинского учета на территориях, где отсутствуют военные комиссариаты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</si>
  <si>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</si>
  <si>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Выплата единовременного пособия при всех формах устройства детей, лишенных родительского попечения, в семью</t>
  </si>
  <si>
    <t>Мероприятия государственной программы Российской Федерации "Доступная среда" на 2011-2020 годы</t>
  </si>
  <si>
    <t>Реализация мероприятий по обеспечению жильем молодых семей</t>
  </si>
  <si>
    <t>Всего: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</si>
  <si>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</si>
  <si>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</si>
  <si>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</si>
  <si>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</si>
  <si>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</si>
  <si>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</si>
  <si>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</si>
  <si>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</si>
  <si>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</si>
  <si>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</si>
  <si>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молодежной политики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</si>
  <si>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</si>
  <si>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</si>
  <si>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</si>
  <si>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</si>
  <si>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</si>
  <si>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</si>
  <si>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</si>
  <si>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</si>
  <si>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</si>
  <si>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</si>
  <si>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</si>
  <si>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</si>
  <si>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</si>
  <si>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</si>
  <si>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</si>
  <si>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</si>
  <si>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</si>
  <si>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</si>
  <si>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</si>
  <si>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</si>
  <si>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Петропавловск-Камчатская городская территориальная избирательная комиссия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</si>
  <si>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</si>
  <si>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</si>
  <si>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</si>
  <si>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</si>
  <si>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</si>
  <si>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</si>
  <si>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</si>
  <si>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</si>
  <si>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</si>
  <si>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приоритетных проектов развития Камчатского края</t>
  </si>
  <si>
    <t>31.07.2018</t>
  </si>
  <si>
    <t>01.07.2018</t>
  </si>
  <si>
    <t>Остатки средств на 01.07.2018 года</t>
  </si>
  <si>
    <t>Остатки средств на 01.08.2018 года</t>
  </si>
  <si>
    <t>Предоставление бюджетных кредитов юридическим лицам</t>
  </si>
  <si>
    <t>Иные межбюджетные трансферты на обеспечение членов Совета Федерации и их помощников в субъектах Российской Федерации по членам Совета Федерации и их помощникам в рамках непрограммного направления деятельности "Совет Федерации Федерального Собрания Российской Федерации"</t>
  </si>
  <si>
    <t>Иные межбюджетные трансферты на приобретение медицинского оборудования за счет средств резервного фонда Президента Российской Федерации</t>
  </si>
  <si>
    <t>Иные межбюджетные трансферты на реализацию отдельных полномочий в области лекарственного обеспечения за счет средств резервного фонда Правительства Российской Федерации</t>
  </si>
  <si>
    <t>Иные межбюджетные трансферты в целях развития паллиативной медицинской помощи за счет средств резервного фонда Правительства Российской Федерации</t>
  </si>
  <si>
    <t>Иные межбюджетные трансферты на приобретение мобильного сценического комплекса за счет средств резервного фонда Президента Российской Федерации</t>
  </si>
  <si>
    <t>Процентные платежи по кредиту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</si>
</sst>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4" fillId="0" borderId="0" xfId="0" applyFont="1" applyBorder="1" applyAlignment="1">
      <alignment horizontal="right"/>
    </xf>
    <xf numFmtId="164" fontId="3" fillId="0" borderId="3" xfId="0" applyNumberFormat="1" applyFont="1" applyFill="1" applyBorder="1" applyAlignment="1">
      <alignment horizontal="right" wrapText="1"/>
    </xf>
    <xf numFmtId="164" fontId="2" fillId="0" borderId="3" xfId="0" applyNumberFormat="1" applyFont="1" applyFill="1" applyBorder="1" applyAlignment="1">
      <alignment horizontal="right" wrapText="1"/>
    </xf>
    <xf numFmtId="164" fontId="3" fillId="0" borderId="3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49" fontId="3" fillId="0" borderId="3" xfId="0" applyNumberFormat="1" applyFont="1" applyBorder="1" applyAlignment="1">
      <alignment horizontal="left" vertical="center" wrapText="1"/>
    </xf>
    <xf numFmtId="0" fontId="6" fillId="2" borderId="0" xfId="0" applyFont="1" applyFill="1" applyBorder="1" applyAlignment="1"/>
    <xf numFmtId="164" fontId="7" fillId="2" borderId="3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3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8" fillId="0" borderId="0" xfId="0" applyFont="1" applyFill="1" applyBorder="1" applyAlignment="1">
      <alignment wrapText="1"/>
    </xf>
    <xf numFmtId="0" fontId="16" fillId="0" borderId="3" xfId="0" applyFont="1" applyFill="1" applyBorder="1" applyAlignment="1">
      <alignment horizontal="center" vertical="top" wrapText="1"/>
    </xf>
    <xf numFmtId="49" fontId="16" fillId="0" borderId="3" xfId="0" applyNumberFormat="1" applyFont="1" applyBorder="1" applyAlignment="1">
      <alignment horizontal="left" vertical="center" wrapText="1"/>
    </xf>
    <xf numFmtId="0" fontId="19" fillId="0" borderId="0" xfId="0" applyNumberFormat="1" applyFont="1"/>
    <xf numFmtId="0" fontId="19" fillId="0" borderId="0" xfId="0" applyFont="1"/>
    <xf numFmtId="14" fontId="19" fillId="0" borderId="0" xfId="0" applyNumberFormat="1" applyFont="1"/>
    <xf numFmtId="49" fontId="5" fillId="2" borderId="3" xfId="0" applyNumberFormat="1" applyFont="1" applyFill="1" applyBorder="1" applyAlignment="1">
      <alignment horizontal="left" wrapText="1"/>
    </xf>
    <xf numFmtId="0" fontId="20" fillId="0" borderId="0" xfId="0" applyFont="1"/>
    <xf numFmtId="0" fontId="21" fillId="0" borderId="0" xfId="0" applyFont="1"/>
    <xf numFmtId="0" fontId="21" fillId="0" borderId="3" xfId="0" applyFont="1" applyBorder="1" applyAlignment="1">
      <alignment horizontal="left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16" fillId="0" borderId="3" xfId="0" applyNumberFormat="1" applyFont="1" applyBorder="1" applyAlignment="1">
      <alignment horizontal="right" vertical="center" wrapText="1"/>
    </xf>
    <xf numFmtId="164" fontId="3" fillId="2" borderId="3" xfId="0" applyNumberFormat="1" applyFont="1" applyFill="1" applyBorder="1" applyAlignment="1">
      <alignment horizontal="right" wrapText="1"/>
    </xf>
    <xf numFmtId="164" fontId="2" fillId="2" borderId="3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164" fontId="2" fillId="0" borderId="3" xfId="0" applyNumberFormat="1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16" fillId="0" borderId="3" xfId="0" applyFont="1" applyBorder="1" applyAlignment="1">
      <alignment horizontal="left"/>
    </xf>
    <xf numFmtId="164" fontId="17" fillId="0" borderId="3" xfId="0" applyNumberFormat="1" applyFont="1" applyFill="1" applyBorder="1" applyAlignment="1">
      <alignment horizontal="left" wrapText="1"/>
    </xf>
    <xf numFmtId="0" fontId="17" fillId="0" borderId="3" xfId="0" applyFont="1" applyFill="1" applyBorder="1" applyAlignment="1">
      <alignment horizontal="left" wrapText="1"/>
    </xf>
    <xf numFmtId="164" fontId="3" fillId="0" borderId="3" xfId="0" applyNumberFormat="1" applyFont="1" applyFill="1" applyBorder="1" applyAlignment="1">
      <alignment horizontal="left" wrapText="1"/>
    </xf>
    <xf numFmtId="0" fontId="0" fillId="0" borderId="0" xfId="0"/>
    <xf numFmtId="164" fontId="2" fillId="0" borderId="0" xfId="0" applyNumberFormat="1" applyFont="1" applyFill="1" applyBorder="1" applyAlignment="1">
      <alignment horizontal="right" wrapText="1"/>
    </xf>
    <xf numFmtId="164" fontId="17" fillId="0" borderId="0" xfId="0" applyNumberFormat="1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164" fontId="2" fillId="0" borderId="3" xfId="0" applyNumberFormat="1" applyFont="1" applyFill="1" applyBorder="1" applyAlignment="1">
      <alignment horizontal="right" wrapText="1"/>
    </xf>
    <xf numFmtId="49" fontId="3" fillId="0" borderId="3" xfId="0" applyNumberFormat="1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2" fillId="0" borderId="3" xfId="0" applyNumberFormat="1" applyFont="1" applyFill="1" applyBorder="1" applyAlignment="1">
      <alignment horizontal="right" wrapText="1"/>
    </xf>
    <xf numFmtId="0" fontId="0" fillId="0" borderId="0" xfId="0"/>
    <xf numFmtId="164" fontId="3" fillId="0" borderId="3" xfId="0" applyNumberFormat="1" applyFont="1" applyFill="1" applyBorder="1" applyAlignment="1">
      <alignment horizontal="right" wrapText="1"/>
    </xf>
    <xf numFmtId="164" fontId="3" fillId="0" borderId="3" xfId="0" applyNumberFormat="1" applyFont="1" applyBorder="1" applyAlignment="1">
      <alignment horizontal="right" vertical="center" wrapText="1"/>
    </xf>
    <xf numFmtId="49" fontId="3" fillId="0" borderId="3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tabSelected="1" view="pageBreakPreview" zoomScaleNormal="100" zoomScaleSheetLayoutView="100" workbookViewId="0">
      <selection activeCell="A30" sqref="A30"/>
    </sheetView>
  </sheetViews>
  <sheetFormatPr defaultRowHeight="14.4" x14ac:dyDescent="0.3"/>
  <cols>
    <col min="1" max="1" width="80.77734375" customWidth="1"/>
    <col min="2" max="2" width="18.109375" customWidth="1"/>
    <col min="3" max="3" width="20.33203125" customWidth="1"/>
    <col min="4" max="4" width="16.5546875" customWidth="1"/>
    <col min="5" max="5" width="12.5546875" customWidth="1"/>
    <col min="6" max="6" width="16" bestFit="1" customWidth="1"/>
    <col min="8" max="8" width="10.109375" bestFit="1" customWidth="1"/>
  </cols>
  <sheetData>
    <row r="1" spans="1:8" ht="15.6" x14ac:dyDescent="0.3">
      <c r="A1" s="38" t="s">
        <v>9</v>
      </c>
      <c r="B1" s="38"/>
      <c r="C1" s="38"/>
      <c r="D1" s="38"/>
      <c r="E1" s="25" t="s">
        <v>114</v>
      </c>
      <c r="F1" s="26" t="str">
        <f>TEXT(E1,"[$-FC19]ММ")</f>
        <v>07</v>
      </c>
      <c r="G1" s="26" t="str">
        <f>TEXT(E1,"[$-FC19]ДД.ММ.ГГГ \г")</f>
        <v>01.07.2018 г</v>
      </c>
      <c r="H1" s="26" t="str">
        <f>TEXT(E1,"[$-FC19]ГГГГ")</f>
        <v>2018</v>
      </c>
    </row>
    <row r="2" spans="1:8" ht="15.6" x14ac:dyDescent="0.3">
      <c r="A2" s="38" t="str">
        <f>CONCATENATE("доходов и расходов краевого бюджета за ",period," ",H1," года")</f>
        <v>доходов и расходов краевого бюджета за июль 2018 года</v>
      </c>
      <c r="B2" s="38"/>
      <c r="C2" s="38"/>
      <c r="D2" s="38"/>
      <c r="E2" s="25" t="s">
        <v>113</v>
      </c>
      <c r="F2" s="26" t="str">
        <f>TEXT(E2,"[$-FC19]ДД ММММ ГГГ \г")</f>
        <v>31 июля 2018 г</v>
      </c>
      <c r="G2" s="26" t="str">
        <f>TEXT(E2,"[$-FC19]ДД.ММ.ГГГ \г")</f>
        <v>31.07.2018 г</v>
      </c>
      <c r="H2" s="27"/>
    </row>
    <row r="3" spans="1:8" x14ac:dyDescent="0.3">
      <c r="A3" s="1"/>
      <c r="B3" s="2"/>
      <c r="C3" s="2"/>
      <c r="D3" s="3"/>
      <c r="E3" s="26">
        <f>EndDate+1</f>
        <v>43314</v>
      </c>
      <c r="F3" s="26" t="str">
        <f>TEXT(E3,"[$-FC19]ДД ММММ ГГГ \г")</f>
        <v>02 августа 2018 г</v>
      </c>
      <c r="G3" s="26" t="str">
        <f>TEXT(E3,"[$-FC19]ДД.ММ.ГГГ \г")</f>
        <v>02.08.2018 г</v>
      </c>
      <c r="H3" s="26"/>
    </row>
    <row r="4" spans="1:8" x14ac:dyDescent="0.3">
      <c r="A4" s="4"/>
      <c r="B4" s="5"/>
      <c r="C4" s="5"/>
      <c r="D4" s="6" t="s">
        <v>0</v>
      </c>
      <c r="E4" s="26"/>
      <c r="F4" s="26"/>
      <c r="G4" s="26"/>
      <c r="H4" s="26"/>
    </row>
    <row r="5" spans="1:8" x14ac:dyDescent="0.3">
      <c r="A5" s="39" t="s">
        <v>115</v>
      </c>
      <c r="B5" s="40"/>
      <c r="C5" s="40"/>
      <c r="D5" s="57">
        <v>3052644.6</v>
      </c>
      <c r="E5" s="27"/>
      <c r="F5" s="26"/>
      <c r="G5" s="26"/>
      <c r="H5" s="26"/>
    </row>
    <row r="6" spans="1:8" x14ac:dyDescent="0.3">
      <c r="A6" s="40" t="s">
        <v>1</v>
      </c>
      <c r="B6" s="46"/>
      <c r="C6" s="46"/>
      <c r="D6" s="7">
        <f>D9-D7</f>
        <v>2437366.9533800017</v>
      </c>
      <c r="E6" s="26" t="str">
        <f>IF(F1="01","январь",(IF(F1="02","февраль",(IF(F1="03","март",(IF(F1="04","апрель",(IF(F1="05","май",(IF(F1="06","июнь",(IF(F1="07","июль",(IF(F1="08","август",(IF(F1="09","сентябрь",(IF(F1="08","август",(IF(F1="09","сентябрь",(IF(F1="10","октябрь",(IF(F1="11","ноябрь","декабрь")))))))))))))))))))))))))</f>
        <v>июль</v>
      </c>
      <c r="F6" s="26"/>
      <c r="G6" s="26"/>
      <c r="H6" s="26"/>
    </row>
    <row r="7" spans="1:8" x14ac:dyDescent="0.3">
      <c r="A7" s="47" t="s">
        <v>10</v>
      </c>
      <c r="B7" s="46"/>
      <c r="C7" s="46"/>
      <c r="D7" s="9">
        <v>4331571</v>
      </c>
      <c r="E7" s="26"/>
      <c r="F7" s="26"/>
      <c r="G7" s="26"/>
      <c r="H7" s="26"/>
    </row>
    <row r="8" spans="1:8" x14ac:dyDescent="0.3">
      <c r="A8" s="47" t="s">
        <v>11</v>
      </c>
      <c r="B8" s="46"/>
      <c r="C8" s="46"/>
      <c r="D8" s="9">
        <v>1019286.9</v>
      </c>
      <c r="E8" s="26" t="s">
        <v>33</v>
      </c>
    </row>
    <row r="9" spans="1:8" x14ac:dyDescent="0.3">
      <c r="A9" s="48" t="s">
        <v>12</v>
      </c>
      <c r="B9" s="49"/>
      <c r="C9" s="49"/>
      <c r="D9" s="9">
        <f>D11-D5+D10</f>
        <v>6768937.9533800017</v>
      </c>
      <c r="E9" s="26" t="s">
        <v>34</v>
      </c>
    </row>
    <row r="10" spans="1:8" x14ac:dyDescent="0.3">
      <c r="A10" s="48" t="s">
        <v>13</v>
      </c>
      <c r="B10" s="49"/>
      <c r="C10" s="49"/>
      <c r="D10" s="9">
        <f>B67+'Муниципальные районы'!P39</f>
        <v>6701251.4533800017</v>
      </c>
    </row>
    <row r="11" spans="1:8" x14ac:dyDescent="0.3">
      <c r="A11" s="39" t="s">
        <v>116</v>
      </c>
      <c r="B11" s="40"/>
      <c r="C11" s="40"/>
      <c r="D11" s="8">
        <v>3120331.1</v>
      </c>
    </row>
    <row r="12" spans="1:8" x14ac:dyDescent="0.3">
      <c r="A12" s="50" t="s">
        <v>14</v>
      </c>
      <c r="B12" s="51"/>
      <c r="C12" s="51"/>
      <c r="D12" s="8"/>
    </row>
    <row r="13" spans="1:8" x14ac:dyDescent="0.3">
      <c r="A13" s="50" t="s">
        <v>15</v>
      </c>
      <c r="B13" s="51"/>
      <c r="C13" s="51"/>
      <c r="D13" s="60">
        <f>SUM(D14:D18)</f>
        <v>88791.400000000009</v>
      </c>
    </row>
    <row r="14" spans="1:8" s="53" customFormat="1" x14ac:dyDescent="0.3">
      <c r="A14" s="52" t="s">
        <v>118</v>
      </c>
      <c r="B14" s="40"/>
      <c r="C14" s="40"/>
      <c r="D14" s="62">
        <v>95.2</v>
      </c>
    </row>
    <row r="15" spans="1:8" s="53" customFormat="1" ht="27.6" customHeight="1" x14ac:dyDescent="0.3">
      <c r="A15" s="52" t="s">
        <v>119</v>
      </c>
      <c r="B15" s="40"/>
      <c r="C15" s="40"/>
      <c r="D15" s="62">
        <v>10425</v>
      </c>
    </row>
    <row r="16" spans="1:8" s="53" customFormat="1" ht="25.8" customHeight="1" x14ac:dyDescent="0.3">
      <c r="A16" s="52" t="s">
        <v>120</v>
      </c>
      <c r="B16" s="40"/>
      <c r="C16" s="40"/>
      <c r="D16" s="62">
        <v>10443.700000000001</v>
      </c>
    </row>
    <row r="17" spans="1:4" s="53" customFormat="1" ht="30.6" customHeight="1" x14ac:dyDescent="0.3">
      <c r="A17" s="52" t="s">
        <v>121</v>
      </c>
      <c r="B17" s="40"/>
      <c r="C17" s="40"/>
      <c r="D17" s="62">
        <v>38587.800000000003</v>
      </c>
    </row>
    <row r="18" spans="1:4" s="53" customFormat="1" ht="26.4" customHeight="1" x14ac:dyDescent="0.3">
      <c r="A18" s="52" t="s">
        <v>122</v>
      </c>
      <c r="B18" s="40"/>
      <c r="C18" s="40"/>
      <c r="D18" s="62">
        <v>29239.7</v>
      </c>
    </row>
    <row r="19" spans="1:4" s="53" customFormat="1" x14ac:dyDescent="0.3">
      <c r="A19" s="55"/>
      <c r="B19" s="56"/>
      <c r="C19" s="56"/>
      <c r="D19" s="54"/>
    </row>
    <row r="20" spans="1:4" x14ac:dyDescent="0.3">
      <c r="A20" s="22" t="s">
        <v>16</v>
      </c>
      <c r="B20" s="10"/>
      <c r="C20" s="10"/>
      <c r="D20" s="11"/>
    </row>
    <row r="21" spans="1:4" x14ac:dyDescent="0.3">
      <c r="A21" s="41" t="s">
        <v>17</v>
      </c>
      <c r="B21" s="43" t="s">
        <v>2</v>
      </c>
      <c r="C21" s="44" t="s">
        <v>3</v>
      </c>
      <c r="D21" s="45"/>
    </row>
    <row r="22" spans="1:4" ht="90" customHeight="1" x14ac:dyDescent="0.3">
      <c r="A22" s="42"/>
      <c r="B22" s="43"/>
      <c r="C22" s="23" t="s">
        <v>4</v>
      </c>
      <c r="D22" s="23" t="s">
        <v>5</v>
      </c>
    </row>
    <row r="23" spans="1:4" x14ac:dyDescent="0.3">
      <c r="A23" s="12" t="s">
        <v>71</v>
      </c>
      <c r="B23" s="34">
        <v>18751.939490000001</v>
      </c>
      <c r="C23" s="34">
        <v>11070.18353</v>
      </c>
      <c r="D23" s="34">
        <v>2631.4949999999999</v>
      </c>
    </row>
    <row r="24" spans="1:4" x14ac:dyDescent="0.3">
      <c r="A24" s="12" t="s">
        <v>72</v>
      </c>
      <c r="B24" s="34">
        <v>1761.6304399999999</v>
      </c>
      <c r="C24" s="34">
        <v>1558.75027</v>
      </c>
      <c r="D24" s="34"/>
    </row>
    <row r="25" spans="1:4" x14ac:dyDescent="0.3">
      <c r="A25" s="12" t="s">
        <v>73</v>
      </c>
      <c r="B25" s="34">
        <v>2628.55656</v>
      </c>
      <c r="C25" s="34">
        <v>1910.2279699999999</v>
      </c>
      <c r="D25" s="34">
        <v>718.32858999999996</v>
      </c>
    </row>
    <row r="26" spans="1:4" x14ac:dyDescent="0.3">
      <c r="A26" s="12" t="s">
        <v>74</v>
      </c>
      <c r="B26" s="34">
        <v>319689.59542000003</v>
      </c>
      <c r="C26" s="34">
        <v>15989.99814</v>
      </c>
      <c r="D26" s="34">
        <v>5905.0920400000005</v>
      </c>
    </row>
    <row r="27" spans="1:4" ht="27.6" x14ac:dyDescent="0.3">
      <c r="A27" s="12" t="s">
        <v>75</v>
      </c>
      <c r="B27" s="34">
        <v>41543.796069999997</v>
      </c>
      <c r="C27" s="34">
        <v>4764.00677</v>
      </c>
      <c r="D27" s="34">
        <v>1525.4622199999999</v>
      </c>
    </row>
    <row r="28" spans="1:4" x14ac:dyDescent="0.3">
      <c r="A28" s="12" t="s">
        <v>76</v>
      </c>
      <c r="B28" s="34">
        <v>13103.19449</v>
      </c>
      <c r="C28" s="34">
        <v>1232.77621</v>
      </c>
      <c r="D28" s="34">
        <v>759.52506000000005</v>
      </c>
    </row>
    <row r="29" spans="1:4" x14ac:dyDescent="0.3">
      <c r="A29" s="12" t="s">
        <v>77</v>
      </c>
      <c r="B29" s="34">
        <v>2084.7132799999999</v>
      </c>
      <c r="C29" s="34">
        <v>1223.4984999999999</v>
      </c>
      <c r="D29" s="34">
        <v>505.51490000000001</v>
      </c>
    </row>
    <row r="30" spans="1:4" x14ac:dyDescent="0.3">
      <c r="A30" s="12" t="s">
        <v>78</v>
      </c>
      <c r="B30" s="34">
        <v>460580.31861000002</v>
      </c>
      <c r="C30" s="34">
        <v>2061.6026400000001</v>
      </c>
      <c r="D30" s="34">
        <v>1123.8200300000001</v>
      </c>
    </row>
    <row r="31" spans="1:4" x14ac:dyDescent="0.3">
      <c r="A31" s="12" t="s">
        <v>79</v>
      </c>
      <c r="B31" s="34">
        <v>22045.90324</v>
      </c>
      <c r="C31" s="34">
        <v>5086.5788599999996</v>
      </c>
      <c r="D31" s="34">
        <v>1357.2132300000001</v>
      </c>
    </row>
    <row r="32" spans="1:4" x14ac:dyDescent="0.3">
      <c r="A32" s="12" t="s">
        <v>80</v>
      </c>
      <c r="B32" s="34">
        <v>481926.51030999998</v>
      </c>
      <c r="C32" s="34">
        <v>5469.0433700000003</v>
      </c>
      <c r="D32" s="34">
        <v>826.11165000000005</v>
      </c>
    </row>
    <row r="33" spans="1:4" x14ac:dyDescent="0.3">
      <c r="A33" s="12" t="s">
        <v>81</v>
      </c>
      <c r="B33" s="34">
        <v>272688.56912</v>
      </c>
      <c r="C33" s="34">
        <v>7190.4413199999999</v>
      </c>
      <c r="D33" s="34">
        <v>2020.33475</v>
      </c>
    </row>
    <row r="34" spans="1:4" x14ac:dyDescent="0.3">
      <c r="A34" s="12" t="s">
        <v>82</v>
      </c>
      <c r="B34" s="34">
        <v>755436.20426000003</v>
      </c>
      <c r="C34" s="34">
        <v>14617.525729999999</v>
      </c>
      <c r="D34" s="34">
        <v>5713.1249799999996</v>
      </c>
    </row>
    <row r="35" spans="1:4" x14ac:dyDescent="0.3">
      <c r="A35" s="12" t="s">
        <v>83</v>
      </c>
      <c r="B35" s="34">
        <v>581866.32452999998</v>
      </c>
      <c r="C35" s="34">
        <v>20869.936229999999</v>
      </c>
      <c r="D35" s="34">
        <v>5408.0758299999998</v>
      </c>
    </row>
    <row r="36" spans="1:4" x14ac:dyDescent="0.3">
      <c r="A36" s="12" t="s">
        <v>84</v>
      </c>
      <c r="B36" s="34">
        <v>75909.793009999994</v>
      </c>
      <c r="C36" s="34">
        <v>2046.54964</v>
      </c>
      <c r="D36" s="34">
        <v>511.78566999999998</v>
      </c>
    </row>
    <row r="37" spans="1:4" x14ac:dyDescent="0.3">
      <c r="A37" s="12" t="s">
        <v>85</v>
      </c>
      <c r="B37" s="34">
        <v>147540.74187</v>
      </c>
      <c r="C37" s="34">
        <v>55204.626600000003</v>
      </c>
      <c r="D37" s="34">
        <v>17241.024079999999</v>
      </c>
    </row>
    <row r="38" spans="1:4" x14ac:dyDescent="0.3">
      <c r="A38" s="12" t="s">
        <v>86</v>
      </c>
      <c r="B38" s="34">
        <v>12210.11044</v>
      </c>
      <c r="C38" s="34">
        <v>688.26256000000001</v>
      </c>
      <c r="D38" s="34">
        <v>304.03769999999997</v>
      </c>
    </row>
    <row r="39" spans="1:4" x14ac:dyDescent="0.3">
      <c r="A39" s="12" t="s">
        <v>87</v>
      </c>
      <c r="B39" s="34">
        <v>34586.920579999998</v>
      </c>
      <c r="C39" s="34">
        <v>4920.9155600000004</v>
      </c>
      <c r="D39" s="34">
        <v>1242.1730299999999</v>
      </c>
    </row>
    <row r="40" spans="1:4" x14ac:dyDescent="0.3">
      <c r="A40" s="12" t="s">
        <v>88</v>
      </c>
      <c r="B40" s="34">
        <v>5746.0039399999996</v>
      </c>
      <c r="C40" s="34">
        <v>2231.9654599999999</v>
      </c>
      <c r="D40" s="34">
        <v>577.95641999999998</v>
      </c>
    </row>
    <row r="41" spans="1:4" x14ac:dyDescent="0.3">
      <c r="A41" s="12" t="s">
        <v>89</v>
      </c>
      <c r="B41" s="34">
        <v>5213.9593000000004</v>
      </c>
      <c r="C41" s="34">
        <v>3118.05564</v>
      </c>
      <c r="D41" s="34">
        <v>1077.2449899999999</v>
      </c>
    </row>
    <row r="42" spans="1:4" x14ac:dyDescent="0.3">
      <c r="A42" s="12" t="s">
        <v>90</v>
      </c>
      <c r="B42" s="34">
        <v>45485.603539999996</v>
      </c>
      <c r="C42" s="34">
        <v>20478.086579999999</v>
      </c>
      <c r="D42" s="34">
        <v>5602.40823</v>
      </c>
    </row>
    <row r="43" spans="1:4" x14ac:dyDescent="0.3">
      <c r="A43" s="12" t="s">
        <v>91</v>
      </c>
      <c r="B43" s="34">
        <v>17408.721440000001</v>
      </c>
      <c r="C43" s="34">
        <v>1348.1046899999999</v>
      </c>
      <c r="D43" s="34">
        <v>381.27990999999997</v>
      </c>
    </row>
    <row r="44" spans="1:4" x14ac:dyDescent="0.3">
      <c r="A44" s="12" t="s">
        <v>92</v>
      </c>
      <c r="B44" s="34">
        <v>395373.11888999998</v>
      </c>
      <c r="C44" s="34">
        <v>6394.9999500000004</v>
      </c>
      <c r="D44" s="34">
        <v>1853.50207</v>
      </c>
    </row>
    <row r="45" spans="1:4" x14ac:dyDescent="0.3">
      <c r="A45" s="12" t="s">
        <v>93</v>
      </c>
      <c r="B45" s="34">
        <v>24412.04378</v>
      </c>
      <c r="C45" s="34">
        <v>15030.85255</v>
      </c>
      <c r="D45" s="34">
        <v>4123.8014999999996</v>
      </c>
    </row>
    <row r="46" spans="1:4" x14ac:dyDescent="0.3">
      <c r="A46" s="12" t="s">
        <v>94</v>
      </c>
      <c r="B46" s="34">
        <v>3259.59166</v>
      </c>
      <c r="C46" s="34">
        <v>2492.4155000000001</v>
      </c>
      <c r="D46" s="34">
        <v>388.68196</v>
      </c>
    </row>
    <row r="47" spans="1:4" x14ac:dyDescent="0.3">
      <c r="A47" s="12" t="s">
        <v>95</v>
      </c>
      <c r="B47" s="34">
        <v>1904.77586</v>
      </c>
      <c r="C47" s="34">
        <v>1400</v>
      </c>
      <c r="D47" s="34">
        <v>378.65300000000002</v>
      </c>
    </row>
    <row r="48" spans="1:4" x14ac:dyDescent="0.3">
      <c r="A48" s="12" t="s">
        <v>96</v>
      </c>
      <c r="B48" s="34">
        <v>2950.2542100000001</v>
      </c>
      <c r="C48" s="34">
        <v>2216.6866199999999</v>
      </c>
      <c r="D48" s="34">
        <v>490.55326000000002</v>
      </c>
    </row>
    <row r="49" spans="1:4" x14ac:dyDescent="0.3">
      <c r="A49" s="12" t="s">
        <v>97</v>
      </c>
      <c r="B49" s="34">
        <v>4556.2018900000003</v>
      </c>
      <c r="C49" s="34">
        <v>1432.8955599999999</v>
      </c>
      <c r="D49" s="34">
        <v>484.44533000000001</v>
      </c>
    </row>
    <row r="50" spans="1:4" x14ac:dyDescent="0.3">
      <c r="A50" s="12" t="s">
        <v>98</v>
      </c>
      <c r="B50" s="34">
        <v>1542.1366800000001</v>
      </c>
      <c r="C50" s="34">
        <v>934.68042000000003</v>
      </c>
      <c r="D50" s="34">
        <v>325.13555000000002</v>
      </c>
    </row>
    <row r="51" spans="1:4" x14ac:dyDescent="0.3">
      <c r="A51" s="12" t="s">
        <v>99</v>
      </c>
      <c r="B51" s="34">
        <v>1265.50991</v>
      </c>
      <c r="C51" s="34">
        <v>880.48979999999995</v>
      </c>
      <c r="D51" s="34">
        <v>192.64664999999999</v>
      </c>
    </row>
    <row r="52" spans="1:4" x14ac:dyDescent="0.3">
      <c r="A52" s="12" t="s">
        <v>100</v>
      </c>
      <c r="B52" s="34">
        <v>2110.6927799999999</v>
      </c>
      <c r="C52" s="34">
        <v>790.64634000000001</v>
      </c>
      <c r="D52" s="34">
        <v>618.67003</v>
      </c>
    </row>
    <row r="53" spans="1:4" x14ac:dyDescent="0.3">
      <c r="A53" s="12" t="s">
        <v>101</v>
      </c>
      <c r="B53" s="34">
        <v>755403.33528999996</v>
      </c>
      <c r="C53" s="34">
        <v>18193.41157</v>
      </c>
      <c r="D53" s="34">
        <v>6127.50648</v>
      </c>
    </row>
    <row r="54" spans="1:4" x14ac:dyDescent="0.3">
      <c r="A54" s="12" t="s">
        <v>102</v>
      </c>
      <c r="B54" s="34">
        <v>98.65</v>
      </c>
      <c r="C54" s="34"/>
      <c r="D54" s="34"/>
    </row>
    <row r="55" spans="1:4" x14ac:dyDescent="0.3">
      <c r="A55" s="12" t="s">
        <v>103</v>
      </c>
      <c r="B55" s="34">
        <v>5066.4623600000004</v>
      </c>
      <c r="C55" s="34">
        <v>2780.2640900000001</v>
      </c>
      <c r="D55" s="34">
        <v>802.80488000000003</v>
      </c>
    </row>
    <row r="56" spans="1:4" x14ac:dyDescent="0.3">
      <c r="A56" s="12" t="s">
        <v>104</v>
      </c>
      <c r="B56" s="34">
        <v>118769.20157999999</v>
      </c>
      <c r="C56" s="34">
        <v>688.17055000000005</v>
      </c>
      <c r="D56" s="34">
        <v>679.93655999999999</v>
      </c>
    </row>
    <row r="57" spans="1:4" x14ac:dyDescent="0.3">
      <c r="A57" s="12" t="s">
        <v>105</v>
      </c>
      <c r="B57" s="34">
        <v>27555.422449999998</v>
      </c>
      <c r="C57" s="34">
        <v>18702.383949999999</v>
      </c>
      <c r="D57" s="34">
        <v>5281.2912299999998</v>
      </c>
    </row>
    <row r="58" spans="1:4" x14ac:dyDescent="0.3">
      <c r="A58" s="12" t="s">
        <v>106</v>
      </c>
      <c r="B58" s="34">
        <v>7782.0649199999998</v>
      </c>
      <c r="C58" s="34">
        <v>613.03630999999996</v>
      </c>
      <c r="D58" s="34">
        <v>280.39764000000002</v>
      </c>
    </row>
    <row r="59" spans="1:4" x14ac:dyDescent="0.3">
      <c r="A59" s="12" t="s">
        <v>107</v>
      </c>
      <c r="B59" s="34">
        <v>3346.0199400000001</v>
      </c>
      <c r="C59" s="34">
        <v>665.85565999999994</v>
      </c>
      <c r="D59" s="34">
        <v>314.92594000000003</v>
      </c>
    </row>
    <row r="60" spans="1:4" x14ac:dyDescent="0.3">
      <c r="A60" s="12" t="s">
        <v>108</v>
      </c>
      <c r="B60" s="34">
        <v>1617.70831</v>
      </c>
      <c r="C60" s="34">
        <v>953.25819000000001</v>
      </c>
      <c r="D60" s="34">
        <v>449.69348000000002</v>
      </c>
    </row>
    <row r="61" spans="1:4" x14ac:dyDescent="0.3">
      <c r="A61" s="12" t="s">
        <v>109</v>
      </c>
      <c r="B61" s="34">
        <v>54624.821080000002</v>
      </c>
      <c r="C61" s="34">
        <v>1161.1934200000001</v>
      </c>
      <c r="D61" s="34">
        <v>569.54926999999998</v>
      </c>
    </row>
    <row r="62" spans="1:4" x14ac:dyDescent="0.3">
      <c r="A62" s="12" t="s">
        <v>110</v>
      </c>
      <c r="B62" s="34">
        <v>3985.9258199999999</v>
      </c>
      <c r="C62" s="34">
        <v>232.66972999999999</v>
      </c>
      <c r="D62" s="34">
        <v>140.94023000000001</v>
      </c>
    </row>
    <row r="63" spans="1:4" x14ac:dyDescent="0.3">
      <c r="A63" s="12" t="s">
        <v>111</v>
      </c>
      <c r="B63" s="34">
        <v>1385.7378699999999</v>
      </c>
      <c r="C63" s="34">
        <v>414.81254000000001</v>
      </c>
      <c r="D63" s="34">
        <v>86.814019999999999</v>
      </c>
    </row>
    <row r="64" spans="1:4" x14ac:dyDescent="0.3">
      <c r="A64" s="12" t="s">
        <v>112</v>
      </c>
      <c r="B64" s="34">
        <v>1129.77673</v>
      </c>
      <c r="C64" s="34">
        <v>686.72554000000002</v>
      </c>
      <c r="D64" s="34">
        <v>170.75606999999999</v>
      </c>
    </row>
    <row r="65" spans="1:4" s="61" customFormat="1" x14ac:dyDescent="0.3">
      <c r="A65" s="64" t="s">
        <v>123</v>
      </c>
      <c r="B65" s="63">
        <v>6345.2</v>
      </c>
      <c r="C65" s="63"/>
      <c r="D65" s="63"/>
    </row>
    <row r="66" spans="1:4" s="53" customFormat="1" x14ac:dyDescent="0.3">
      <c r="A66" s="58" t="s">
        <v>117</v>
      </c>
      <c r="B66" s="59">
        <v>395000</v>
      </c>
      <c r="C66" s="59"/>
      <c r="D66" s="59"/>
    </row>
    <row r="67" spans="1:4" x14ac:dyDescent="0.3">
      <c r="A67" s="24" t="s">
        <v>2</v>
      </c>
      <c r="B67" s="35">
        <f>SUM(B23:B66)</f>
        <v>5137693.7619500021</v>
      </c>
      <c r="C67" s="35">
        <v>259746.58455999999</v>
      </c>
      <c r="D67" s="35">
        <v>79192.713459999999</v>
      </c>
    </row>
  </sheetData>
  <mergeCells count="19">
    <mergeCell ref="A13:C13"/>
    <mergeCell ref="A15:C15"/>
    <mergeCell ref="A16:C16"/>
    <mergeCell ref="A17:C17"/>
    <mergeCell ref="A14:C14"/>
    <mergeCell ref="A1:D1"/>
    <mergeCell ref="A2:D2"/>
    <mergeCell ref="A11:C11"/>
    <mergeCell ref="A21:A22"/>
    <mergeCell ref="B21:B22"/>
    <mergeCell ref="C21:D21"/>
    <mergeCell ref="A6:C6"/>
    <mergeCell ref="A7:C7"/>
    <mergeCell ref="A8:C8"/>
    <mergeCell ref="A9:C9"/>
    <mergeCell ref="A10:C10"/>
    <mergeCell ref="A12:C12"/>
    <mergeCell ref="A5:C5"/>
    <mergeCell ref="A18:C18"/>
  </mergeCells>
  <pageMargins left="0.68" right="0.3" top="0.35" bottom="0.31496062992125984" header="0.19685039370078741" footer="0.19685039370078741"/>
  <pageSetup paperSize="9" scale="64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view="pageBreakPreview" topLeftCell="A40" zoomScaleNormal="100" zoomScaleSheetLayoutView="100" workbookViewId="0">
      <selection activeCell="F8" sqref="F8"/>
    </sheetView>
  </sheetViews>
  <sheetFormatPr defaultRowHeight="14.4" x14ac:dyDescent="0.3"/>
  <cols>
    <col min="1" max="1" width="40.88671875" customWidth="1"/>
    <col min="2" max="2" width="13.109375" customWidth="1"/>
    <col min="3" max="3" width="10.5546875" customWidth="1"/>
    <col min="4" max="4" width="11.44140625" customWidth="1"/>
    <col min="5" max="5" width="13.109375" customWidth="1"/>
    <col min="6" max="6" width="13.44140625" customWidth="1"/>
    <col min="7" max="7" width="11.109375" customWidth="1"/>
    <col min="8" max="8" width="12.88671875" customWidth="1"/>
    <col min="9" max="9" width="10.88671875" customWidth="1"/>
    <col min="10" max="10" width="12.6640625" customWidth="1"/>
    <col min="11" max="11" width="11" customWidth="1"/>
    <col min="12" max="12" width="12.88671875" customWidth="1"/>
    <col min="13" max="13" width="13.6640625" customWidth="1"/>
    <col min="14" max="14" width="13.109375" customWidth="1"/>
    <col min="15" max="15" width="11.5546875" customWidth="1"/>
    <col min="16" max="16" width="10.77734375" customWidth="1"/>
  </cols>
  <sheetData>
    <row r="1" spans="1:20" s="17" customFormat="1" ht="15.6" x14ac:dyDescent="0.3">
      <c r="A1" s="20"/>
      <c r="C1" s="18" t="s">
        <v>8</v>
      </c>
    </row>
    <row r="2" spans="1:20" x14ac:dyDescent="0.3">
      <c r="A2" s="21" t="str">
        <f>TEXT(EndData2,"[$-FC19]ДД.ММ.ГГГ")</f>
        <v>00.01.1900</v>
      </c>
      <c r="C2" s="13"/>
      <c r="P2" s="15" t="s">
        <v>7</v>
      </c>
    </row>
    <row r="3" spans="1:20" s="16" customFormat="1" ht="52.8" x14ac:dyDescent="0.25">
      <c r="A3" s="19" t="s">
        <v>18</v>
      </c>
      <c r="B3" s="32" t="s">
        <v>19</v>
      </c>
      <c r="C3" s="33" t="s">
        <v>20</v>
      </c>
      <c r="D3" s="33" t="s">
        <v>21</v>
      </c>
      <c r="E3" s="33" t="s">
        <v>22</v>
      </c>
      <c r="F3" s="33" t="s">
        <v>23</v>
      </c>
      <c r="G3" s="33" t="s">
        <v>24</v>
      </c>
      <c r="H3" s="33" t="s">
        <v>25</v>
      </c>
      <c r="I3" s="33" t="s">
        <v>26</v>
      </c>
      <c r="J3" s="33" t="s">
        <v>27</v>
      </c>
      <c r="K3" s="33" t="s">
        <v>28</v>
      </c>
      <c r="L3" s="33" t="s">
        <v>29</v>
      </c>
      <c r="M3" s="33" t="s">
        <v>30</v>
      </c>
      <c r="N3" s="33" t="s">
        <v>31</v>
      </c>
      <c r="O3" s="33" t="s">
        <v>32</v>
      </c>
      <c r="P3" s="14" t="s">
        <v>6</v>
      </c>
    </row>
    <row r="4" spans="1:20" ht="27.6" x14ac:dyDescent="0.3">
      <c r="A4" s="31" t="s">
        <v>35</v>
      </c>
      <c r="B4" s="36"/>
      <c r="C4" s="36"/>
      <c r="D4" s="36"/>
      <c r="E4" s="36"/>
      <c r="F4" s="36"/>
      <c r="G4" s="36"/>
      <c r="H4" s="36"/>
      <c r="I4" s="36"/>
      <c r="J4" s="36">
        <v>1445.1666700000001</v>
      </c>
      <c r="K4" s="36">
        <v>192.416</v>
      </c>
      <c r="L4" s="36"/>
      <c r="M4" s="36"/>
      <c r="N4" s="36"/>
      <c r="O4" s="36"/>
      <c r="P4" s="37">
        <v>1637.58267</v>
      </c>
      <c r="Q4" s="30"/>
      <c r="R4" s="30"/>
      <c r="S4" s="30"/>
      <c r="T4" s="30"/>
    </row>
    <row r="5" spans="1:20" ht="41.4" x14ac:dyDescent="0.3">
      <c r="A5" s="31" t="s">
        <v>36</v>
      </c>
      <c r="B5" s="36"/>
      <c r="C5" s="36">
        <v>22288.2</v>
      </c>
      <c r="D5" s="36">
        <v>19116.167000000001</v>
      </c>
      <c r="E5" s="36">
        <v>10213.5</v>
      </c>
      <c r="F5" s="36">
        <v>8493.7999999999993</v>
      </c>
      <c r="G5" s="36">
        <v>22844.833330000001</v>
      </c>
      <c r="H5" s="36">
        <v>6102.3339999999998</v>
      </c>
      <c r="I5" s="36">
        <v>4000</v>
      </c>
      <c r="J5" s="36">
        <v>486.66667000000001</v>
      </c>
      <c r="K5" s="36">
        <v>4671.6729999999998</v>
      </c>
      <c r="L5" s="36">
        <v>40000</v>
      </c>
      <c r="M5" s="36">
        <v>9003</v>
      </c>
      <c r="N5" s="36">
        <v>13368</v>
      </c>
      <c r="O5" s="36">
        <v>40348.061000000002</v>
      </c>
      <c r="P5" s="37">
        <v>200936.23499999999</v>
      </c>
      <c r="Q5" s="30"/>
      <c r="R5" s="30"/>
      <c r="S5" s="30"/>
      <c r="T5" s="30"/>
    </row>
    <row r="6" spans="1:20" ht="27.6" x14ac:dyDescent="0.3">
      <c r="A6" s="31" t="s">
        <v>37</v>
      </c>
      <c r="B6" s="36">
        <v>53014.198270000001</v>
      </c>
      <c r="C6" s="36">
        <v>150</v>
      </c>
      <c r="D6" s="36">
        <v>75</v>
      </c>
      <c r="E6" s="36"/>
      <c r="F6" s="36"/>
      <c r="G6" s="36">
        <v>75</v>
      </c>
      <c r="H6" s="36"/>
      <c r="I6" s="36">
        <v>1750</v>
      </c>
      <c r="J6" s="36">
        <v>197.53333000000001</v>
      </c>
      <c r="K6" s="36">
        <v>3600</v>
      </c>
      <c r="L6" s="36"/>
      <c r="M6" s="36"/>
      <c r="N6" s="36">
        <v>1527</v>
      </c>
      <c r="O6" s="36"/>
      <c r="P6" s="37">
        <v>60388.731599999999</v>
      </c>
      <c r="Q6" s="30"/>
      <c r="R6" s="30"/>
      <c r="S6" s="30"/>
      <c r="T6" s="30"/>
    </row>
    <row r="7" spans="1:20" ht="69" x14ac:dyDescent="0.3">
      <c r="A7" s="31" t="s">
        <v>38</v>
      </c>
      <c r="B7" s="36">
        <v>58705.799440000003</v>
      </c>
      <c r="C7" s="36">
        <v>66353.958639999997</v>
      </c>
      <c r="D7" s="36">
        <v>26500.875</v>
      </c>
      <c r="E7" s="36">
        <v>14400</v>
      </c>
      <c r="F7" s="36">
        <v>6030.8</v>
      </c>
      <c r="G7" s="36">
        <v>35075.199999999997</v>
      </c>
      <c r="H7" s="36">
        <v>16489.008000000002</v>
      </c>
      <c r="I7" s="36">
        <v>1000</v>
      </c>
      <c r="J7" s="36">
        <v>38744.878640000003</v>
      </c>
      <c r="K7" s="36">
        <v>7496.9</v>
      </c>
      <c r="L7" s="36">
        <v>16222.8</v>
      </c>
      <c r="M7" s="36">
        <v>16411.536</v>
      </c>
      <c r="N7" s="36">
        <v>16348.566000000001</v>
      </c>
      <c r="O7" s="36">
        <v>35143.14114</v>
      </c>
      <c r="P7" s="37">
        <v>354923.46286000003</v>
      </c>
      <c r="Q7" s="30"/>
      <c r="R7" s="30"/>
      <c r="S7" s="30"/>
      <c r="T7" s="30"/>
    </row>
    <row r="8" spans="1:20" ht="110.4" x14ac:dyDescent="0.3">
      <c r="A8" s="31" t="s">
        <v>39</v>
      </c>
      <c r="B8" s="36">
        <v>83496.320590000003</v>
      </c>
      <c r="C8" s="36">
        <v>8791.9747399999997</v>
      </c>
      <c r="D8" s="36">
        <v>3494.2878900000001</v>
      </c>
      <c r="E8" s="36">
        <v>2800</v>
      </c>
      <c r="F8" s="36">
        <v>447.274</v>
      </c>
      <c r="G8" s="36"/>
      <c r="H8" s="36">
        <v>378.34300000000002</v>
      </c>
      <c r="I8" s="36">
        <v>2241.3619199999998</v>
      </c>
      <c r="J8" s="36">
        <v>23211.002550000001</v>
      </c>
      <c r="K8" s="36">
        <v>3847.8175900000001</v>
      </c>
      <c r="L8" s="36">
        <v>568.95000000000005</v>
      </c>
      <c r="M8" s="36">
        <v>164.262</v>
      </c>
      <c r="N8" s="36">
        <v>596.48299999999995</v>
      </c>
      <c r="O8" s="36">
        <v>904.94052999999997</v>
      </c>
      <c r="P8" s="37">
        <v>130943.01781</v>
      </c>
      <c r="Q8" s="30"/>
      <c r="R8" s="30"/>
      <c r="S8" s="30"/>
      <c r="T8" s="30"/>
    </row>
    <row r="9" spans="1:20" ht="41.4" x14ac:dyDescent="0.3">
      <c r="A9" s="31" t="s">
        <v>40</v>
      </c>
      <c r="B9" s="36">
        <v>1491.00208</v>
      </c>
      <c r="C9" s="36">
        <v>40482.547250000003</v>
      </c>
      <c r="D9" s="36">
        <v>6591.2023799999997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7">
        <v>48564.751709999997</v>
      </c>
      <c r="Q9" s="30"/>
      <c r="R9" s="30"/>
      <c r="S9" s="30"/>
      <c r="T9" s="30"/>
    </row>
    <row r="10" spans="1:20" ht="96.6" x14ac:dyDescent="0.3">
      <c r="A10" s="31" t="s">
        <v>41</v>
      </c>
      <c r="B10" s="36">
        <v>119.2</v>
      </c>
      <c r="C10" s="36"/>
      <c r="D10" s="36"/>
      <c r="E10" s="36"/>
      <c r="F10" s="36"/>
      <c r="G10" s="36"/>
      <c r="H10" s="36"/>
      <c r="I10" s="36"/>
      <c r="J10" s="36">
        <v>0.16600000000000001</v>
      </c>
      <c r="K10" s="36">
        <v>3.1080000000000001</v>
      </c>
      <c r="L10" s="36"/>
      <c r="M10" s="36">
        <v>24.6</v>
      </c>
      <c r="N10" s="36">
        <v>12.3</v>
      </c>
      <c r="O10" s="36"/>
      <c r="P10" s="37">
        <v>159.374</v>
      </c>
      <c r="Q10" s="30"/>
      <c r="R10" s="30"/>
      <c r="S10" s="30"/>
      <c r="T10" s="30"/>
    </row>
    <row r="11" spans="1:20" ht="82.8" x14ac:dyDescent="0.3">
      <c r="A11" s="31" t="s">
        <v>42</v>
      </c>
      <c r="B11" s="36"/>
      <c r="C11" s="36">
        <v>4189.75</v>
      </c>
      <c r="D11" s="36">
        <v>643.41700000000003</v>
      </c>
      <c r="E11" s="36">
        <v>441</v>
      </c>
      <c r="F11" s="36">
        <v>162</v>
      </c>
      <c r="G11" s="36">
        <v>633.33333000000005</v>
      </c>
      <c r="H11" s="36">
        <v>160.666</v>
      </c>
      <c r="I11" s="36">
        <v>45</v>
      </c>
      <c r="J11" s="36"/>
      <c r="K11" s="36"/>
      <c r="L11" s="36">
        <v>260.83300000000003</v>
      </c>
      <c r="M11" s="36">
        <v>289.81599999999997</v>
      </c>
      <c r="N11" s="36">
        <v>243.666</v>
      </c>
      <c r="O11" s="36">
        <v>214.5</v>
      </c>
      <c r="P11" s="37">
        <v>7283.9813299999996</v>
      </c>
      <c r="Q11" s="30"/>
      <c r="R11" s="30"/>
      <c r="S11" s="30"/>
      <c r="T11" s="30"/>
    </row>
    <row r="12" spans="1:20" ht="96.6" x14ac:dyDescent="0.3">
      <c r="A12" s="31" t="s">
        <v>43</v>
      </c>
      <c r="B12" s="36">
        <v>372.4</v>
      </c>
      <c r="C12" s="36">
        <v>382.334</v>
      </c>
      <c r="D12" s="36">
        <v>186.084</v>
      </c>
      <c r="E12" s="36">
        <v>79.540000000000006</v>
      </c>
      <c r="F12" s="36">
        <v>276.5</v>
      </c>
      <c r="G12" s="36">
        <v>93.083330000000004</v>
      </c>
      <c r="H12" s="36">
        <v>60.567410000000002</v>
      </c>
      <c r="I12" s="36">
        <v>80</v>
      </c>
      <c r="J12" s="36">
        <v>118.84399999999999</v>
      </c>
      <c r="K12" s="36">
        <v>7.5</v>
      </c>
      <c r="L12" s="36">
        <v>225</v>
      </c>
      <c r="M12" s="36">
        <v>3</v>
      </c>
      <c r="N12" s="36">
        <v>86.064999999999998</v>
      </c>
      <c r="O12" s="36">
        <v>146.87700000000001</v>
      </c>
      <c r="P12" s="37">
        <v>2117.7947399999998</v>
      </c>
      <c r="Q12" s="30"/>
      <c r="R12" s="30"/>
      <c r="S12" s="30"/>
      <c r="T12" s="30"/>
    </row>
    <row r="13" spans="1:20" ht="55.2" x14ac:dyDescent="0.3">
      <c r="A13" s="31" t="s">
        <v>44</v>
      </c>
      <c r="B13" s="36">
        <v>604.33799999999997</v>
      </c>
      <c r="C13" s="36">
        <v>453</v>
      </c>
      <c r="D13" s="36">
        <v>440</v>
      </c>
      <c r="E13" s="36">
        <v>318.30500000000001</v>
      </c>
      <c r="F13" s="36">
        <v>89</v>
      </c>
      <c r="G13" s="36">
        <v>393</v>
      </c>
      <c r="H13" s="36">
        <v>137.35772</v>
      </c>
      <c r="I13" s="36">
        <v>106</v>
      </c>
      <c r="J13" s="36">
        <v>413.084</v>
      </c>
      <c r="K13" s="36">
        <v>42.956000000000003</v>
      </c>
      <c r="L13" s="36">
        <v>65</v>
      </c>
      <c r="M13" s="36">
        <v>20</v>
      </c>
      <c r="N13" s="36">
        <v>167.77</v>
      </c>
      <c r="O13" s="36">
        <v>108.777</v>
      </c>
      <c r="P13" s="37">
        <v>3358.58772</v>
      </c>
      <c r="Q13" s="30"/>
      <c r="R13" s="30"/>
      <c r="S13" s="30"/>
      <c r="T13" s="30"/>
    </row>
    <row r="14" spans="1:20" ht="82.8" x14ac:dyDescent="0.3">
      <c r="A14" s="31" t="s">
        <v>45</v>
      </c>
      <c r="B14" s="36">
        <v>2980.1833999999999</v>
      </c>
      <c r="C14" s="36">
        <v>919</v>
      </c>
      <c r="D14" s="36">
        <v>162</v>
      </c>
      <c r="E14" s="36">
        <v>303.58</v>
      </c>
      <c r="F14" s="36"/>
      <c r="G14" s="36">
        <v>31.5</v>
      </c>
      <c r="H14" s="36">
        <v>163.67086</v>
      </c>
      <c r="I14" s="36">
        <v>173</v>
      </c>
      <c r="J14" s="36">
        <v>338.92099999999999</v>
      </c>
      <c r="K14" s="36">
        <v>236.59</v>
      </c>
      <c r="L14" s="36">
        <v>83</v>
      </c>
      <c r="M14" s="36">
        <v>195.02</v>
      </c>
      <c r="N14" s="36">
        <v>217.774</v>
      </c>
      <c r="O14" s="36">
        <v>107.729</v>
      </c>
      <c r="P14" s="37">
        <v>5911.9682599999996</v>
      </c>
      <c r="Q14" s="30"/>
      <c r="R14" s="30"/>
      <c r="S14" s="30"/>
      <c r="T14" s="30"/>
    </row>
    <row r="15" spans="1:20" ht="110.4" x14ac:dyDescent="0.3">
      <c r="A15" s="31" t="s">
        <v>46</v>
      </c>
      <c r="B15" s="36">
        <v>19600.90885</v>
      </c>
      <c r="C15" s="36">
        <v>1904.3098</v>
      </c>
      <c r="D15" s="36">
        <v>184.583</v>
      </c>
      <c r="E15" s="36"/>
      <c r="F15" s="36"/>
      <c r="G15" s="36"/>
      <c r="H15" s="36"/>
      <c r="I15" s="36"/>
      <c r="J15" s="36">
        <v>270</v>
      </c>
      <c r="K15" s="36"/>
      <c r="L15" s="36"/>
      <c r="M15" s="36"/>
      <c r="N15" s="36"/>
      <c r="O15" s="36"/>
      <c r="P15" s="37">
        <v>21959.801650000001</v>
      </c>
      <c r="Q15" s="30"/>
      <c r="R15" s="30"/>
      <c r="S15" s="30"/>
      <c r="T15" s="30"/>
    </row>
    <row r="16" spans="1:20" ht="110.4" x14ac:dyDescent="0.3">
      <c r="A16" s="31" t="s">
        <v>47</v>
      </c>
      <c r="B16" s="36"/>
      <c r="C16" s="36">
        <v>4414.1369999999997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7">
        <v>4414.1369999999997</v>
      </c>
      <c r="Q16" s="30"/>
      <c r="R16" s="30"/>
      <c r="S16" s="30"/>
      <c r="T16" s="30"/>
    </row>
    <row r="17" spans="1:20" ht="96.6" x14ac:dyDescent="0.3">
      <c r="A17" s="31" t="s">
        <v>48</v>
      </c>
      <c r="B17" s="36">
        <v>191.69163</v>
      </c>
      <c r="C17" s="36">
        <v>171.333</v>
      </c>
      <c r="D17" s="36"/>
      <c r="E17" s="36"/>
      <c r="F17" s="36"/>
      <c r="G17" s="36">
        <v>9.3770000000000007</v>
      </c>
      <c r="H17" s="36"/>
      <c r="I17" s="36"/>
      <c r="J17" s="36">
        <v>37.5</v>
      </c>
      <c r="K17" s="36"/>
      <c r="L17" s="36"/>
      <c r="M17" s="36">
        <v>9.5</v>
      </c>
      <c r="N17" s="36"/>
      <c r="O17" s="36"/>
      <c r="P17" s="37">
        <v>419.40163000000001</v>
      </c>
      <c r="Q17" s="30"/>
      <c r="R17" s="30"/>
      <c r="S17" s="30"/>
      <c r="T17" s="30"/>
    </row>
    <row r="18" spans="1:20" ht="345" x14ac:dyDescent="0.3">
      <c r="A18" s="31" t="s">
        <v>49</v>
      </c>
      <c r="B18" s="36">
        <v>13550</v>
      </c>
      <c r="C18" s="36">
        <v>12396.01764</v>
      </c>
      <c r="D18" s="36">
        <v>1850</v>
      </c>
      <c r="E18" s="36">
        <v>1850</v>
      </c>
      <c r="F18" s="36">
        <v>116</v>
      </c>
      <c r="G18" s="36">
        <v>2760</v>
      </c>
      <c r="H18" s="36">
        <v>917.92573000000004</v>
      </c>
      <c r="I18" s="36">
        <v>108</v>
      </c>
      <c r="J18" s="36">
        <v>4100</v>
      </c>
      <c r="K18" s="36">
        <v>1644.1669999999999</v>
      </c>
      <c r="L18" s="36">
        <v>1600</v>
      </c>
      <c r="M18" s="36">
        <v>1426.8</v>
      </c>
      <c r="N18" s="36">
        <v>1550</v>
      </c>
      <c r="O18" s="36">
        <v>1582.325</v>
      </c>
      <c r="P18" s="37">
        <v>45451.235370000002</v>
      </c>
      <c r="Q18" s="30"/>
      <c r="R18" s="30"/>
      <c r="S18" s="30"/>
      <c r="T18" s="30"/>
    </row>
    <row r="19" spans="1:20" ht="165.6" x14ac:dyDescent="0.3">
      <c r="A19" s="31" t="s">
        <v>50</v>
      </c>
      <c r="B19" s="36">
        <v>116727.09071999999</v>
      </c>
      <c r="C19" s="36">
        <v>48580</v>
      </c>
      <c r="D19" s="36">
        <v>13772.067999999999</v>
      </c>
      <c r="E19" s="36">
        <v>9560</v>
      </c>
      <c r="F19" s="36">
        <v>2240</v>
      </c>
      <c r="G19" s="36">
        <v>16199.55098</v>
      </c>
      <c r="H19" s="36"/>
      <c r="I19" s="36">
        <v>635</v>
      </c>
      <c r="J19" s="36">
        <v>8488.2000000000007</v>
      </c>
      <c r="K19" s="36">
        <v>2000</v>
      </c>
      <c r="L19" s="36">
        <v>10000</v>
      </c>
      <c r="M19" s="36">
        <v>7459.2</v>
      </c>
      <c r="N19" s="36">
        <v>15829.71</v>
      </c>
      <c r="O19" s="36">
        <v>8841.1154000000006</v>
      </c>
      <c r="P19" s="37">
        <v>260331.9351</v>
      </c>
      <c r="Q19" s="30"/>
      <c r="R19" s="30"/>
      <c r="S19" s="30"/>
      <c r="T19" s="30"/>
    </row>
    <row r="20" spans="1:20" ht="96.6" x14ac:dyDescent="0.3">
      <c r="A20" s="31" t="s">
        <v>51</v>
      </c>
      <c r="B20" s="36">
        <v>197.45692</v>
      </c>
      <c r="C20" s="36"/>
      <c r="D20" s="36"/>
      <c r="E20" s="36"/>
      <c r="F20" s="36"/>
      <c r="G20" s="36">
        <v>25</v>
      </c>
      <c r="H20" s="36"/>
      <c r="I20" s="36"/>
      <c r="J20" s="36"/>
      <c r="K20" s="36"/>
      <c r="L20" s="36">
        <v>796.04278999999997</v>
      </c>
      <c r="M20" s="36">
        <v>1327.8</v>
      </c>
      <c r="N20" s="36">
        <v>200</v>
      </c>
      <c r="O20" s="36"/>
      <c r="P20" s="37">
        <v>2546.2997099999998</v>
      </c>
      <c r="Q20" s="30"/>
      <c r="R20" s="30"/>
      <c r="S20" s="30"/>
      <c r="T20" s="30"/>
    </row>
    <row r="21" spans="1:20" ht="138" x14ac:dyDescent="0.3">
      <c r="A21" s="31" t="s">
        <v>52</v>
      </c>
      <c r="B21" s="36"/>
      <c r="C21" s="36">
        <v>25.296700000000001</v>
      </c>
      <c r="D21" s="36"/>
      <c r="E21" s="36"/>
      <c r="F21" s="36"/>
      <c r="G21" s="36"/>
      <c r="H21" s="36">
        <v>3.7250000000000001</v>
      </c>
      <c r="I21" s="36"/>
      <c r="J21" s="36">
        <v>6.3092300000000003</v>
      </c>
      <c r="K21" s="36">
        <v>4.0101599999999999</v>
      </c>
      <c r="L21" s="36"/>
      <c r="M21" s="36"/>
      <c r="N21" s="36"/>
      <c r="O21" s="36"/>
      <c r="P21" s="37">
        <v>39.341090000000001</v>
      </c>
      <c r="Q21" s="30"/>
      <c r="R21" s="30"/>
      <c r="S21" s="30"/>
      <c r="T21" s="30"/>
    </row>
    <row r="22" spans="1:20" ht="82.8" x14ac:dyDescent="0.3">
      <c r="A22" s="31" t="s">
        <v>53</v>
      </c>
      <c r="B22" s="36">
        <v>300</v>
      </c>
      <c r="C22" s="36">
        <v>150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7">
        <v>450</v>
      </c>
      <c r="Q22" s="30"/>
      <c r="R22" s="30"/>
      <c r="S22" s="30"/>
      <c r="T22" s="30"/>
    </row>
    <row r="23" spans="1:20" ht="124.2" x14ac:dyDescent="0.3">
      <c r="A23" s="31" t="s">
        <v>54</v>
      </c>
      <c r="B23" s="36">
        <v>8159.9110000000001</v>
      </c>
      <c r="C23" s="36">
        <v>2020</v>
      </c>
      <c r="D23" s="36">
        <v>302</v>
      </c>
      <c r="E23" s="36">
        <v>215</v>
      </c>
      <c r="F23" s="36">
        <v>135</v>
      </c>
      <c r="G23" s="36">
        <v>326.74700000000001</v>
      </c>
      <c r="H23" s="36">
        <v>55.55</v>
      </c>
      <c r="I23" s="36">
        <v>31</v>
      </c>
      <c r="J23" s="36">
        <v>1200</v>
      </c>
      <c r="K23" s="36">
        <v>248.333</v>
      </c>
      <c r="L23" s="36">
        <v>420</v>
      </c>
      <c r="M23" s="36">
        <v>192.43</v>
      </c>
      <c r="N23" s="36">
        <v>300</v>
      </c>
      <c r="O23" s="36">
        <v>388.86433</v>
      </c>
      <c r="P23" s="37">
        <v>13994.83533</v>
      </c>
      <c r="Q23" s="30"/>
      <c r="R23" s="30"/>
      <c r="S23" s="30"/>
      <c r="T23" s="30"/>
    </row>
    <row r="24" spans="1:20" ht="124.2" x14ac:dyDescent="0.3">
      <c r="A24" s="31" t="s">
        <v>55</v>
      </c>
      <c r="B24" s="36">
        <v>102636.52061000001</v>
      </c>
      <c r="C24" s="36">
        <v>64059.000999999997</v>
      </c>
      <c r="D24" s="36">
        <v>12944.031000000001</v>
      </c>
      <c r="E24" s="36">
        <v>8253.2999999999993</v>
      </c>
      <c r="F24" s="36">
        <v>2825</v>
      </c>
      <c r="G24" s="36">
        <v>4211.8</v>
      </c>
      <c r="H24" s="36">
        <v>2717.75</v>
      </c>
      <c r="I24" s="36">
        <v>1949</v>
      </c>
      <c r="J24" s="36">
        <v>11437.4</v>
      </c>
      <c r="K24" s="36">
        <v>3065.7220000000002</v>
      </c>
      <c r="L24" s="36">
        <v>6500</v>
      </c>
      <c r="M24" s="36">
        <v>3206.23</v>
      </c>
      <c r="N24" s="36">
        <v>2807.5</v>
      </c>
      <c r="O24" s="36">
        <v>4885.1040000000003</v>
      </c>
      <c r="P24" s="37">
        <v>231498.35861</v>
      </c>
      <c r="Q24" s="30"/>
      <c r="R24" s="30"/>
      <c r="S24" s="30"/>
      <c r="T24" s="30"/>
    </row>
    <row r="25" spans="1:20" ht="69" x14ac:dyDescent="0.3">
      <c r="A25" s="31" t="s">
        <v>56</v>
      </c>
      <c r="B25" s="36">
        <v>33657.010970000003</v>
      </c>
      <c r="C25" s="36">
        <v>4322.1949999999997</v>
      </c>
      <c r="D25" s="36">
        <v>2097.5830000000001</v>
      </c>
      <c r="E25" s="36">
        <v>1700</v>
      </c>
      <c r="F25" s="36">
        <v>193.5</v>
      </c>
      <c r="G25" s="36">
        <v>1700</v>
      </c>
      <c r="H25" s="36">
        <v>214.55099999999999</v>
      </c>
      <c r="I25" s="36">
        <v>55</v>
      </c>
      <c r="J25" s="36">
        <v>1993.60681</v>
      </c>
      <c r="K25" s="36"/>
      <c r="L25" s="36">
        <v>250</v>
      </c>
      <c r="M25" s="36"/>
      <c r="N25" s="36">
        <v>1028.5743299999999</v>
      </c>
      <c r="O25" s="36">
        <v>502.37599999999998</v>
      </c>
      <c r="P25" s="37">
        <v>47714.397109999998</v>
      </c>
      <c r="Q25" s="30"/>
      <c r="R25" s="30"/>
      <c r="S25" s="30"/>
      <c r="T25" s="30"/>
    </row>
    <row r="26" spans="1:20" ht="96.6" x14ac:dyDescent="0.3">
      <c r="A26" s="31" t="s">
        <v>57</v>
      </c>
      <c r="B26" s="36">
        <v>781.51012000000003</v>
      </c>
      <c r="C26" s="36">
        <v>52.941000000000003</v>
      </c>
      <c r="D26" s="36">
        <v>94.313000000000002</v>
      </c>
      <c r="E26" s="36">
        <v>65</v>
      </c>
      <c r="F26" s="36"/>
      <c r="G26" s="36"/>
      <c r="H26" s="36">
        <v>0.50570000000000004</v>
      </c>
      <c r="I26" s="36"/>
      <c r="J26" s="36"/>
      <c r="K26" s="36"/>
      <c r="L26" s="36"/>
      <c r="M26" s="36"/>
      <c r="N26" s="36">
        <v>84.05</v>
      </c>
      <c r="O26" s="36"/>
      <c r="P26" s="37">
        <v>1078.3198199999999</v>
      </c>
      <c r="Q26" s="30"/>
      <c r="R26" s="30"/>
      <c r="S26" s="30"/>
      <c r="T26" s="30"/>
    </row>
    <row r="27" spans="1:20" ht="69" x14ac:dyDescent="0.3">
      <c r="A27" s="31" t="s">
        <v>58</v>
      </c>
      <c r="B27" s="36">
        <v>1251.1378199999999</v>
      </c>
      <c r="C27" s="36">
        <v>500</v>
      </c>
      <c r="D27" s="36"/>
      <c r="E27" s="36"/>
      <c r="F27" s="36"/>
      <c r="G27" s="36">
        <v>241.458</v>
      </c>
      <c r="H27" s="36"/>
      <c r="I27" s="36"/>
      <c r="J27" s="36">
        <v>56</v>
      </c>
      <c r="K27" s="36">
        <v>100</v>
      </c>
      <c r="L27" s="36"/>
      <c r="M27" s="36">
        <v>160</v>
      </c>
      <c r="N27" s="36"/>
      <c r="O27" s="36"/>
      <c r="P27" s="37">
        <v>2308.59582</v>
      </c>
      <c r="Q27" s="30"/>
      <c r="R27" s="30"/>
      <c r="S27" s="30"/>
      <c r="T27" s="30"/>
    </row>
    <row r="28" spans="1:20" ht="96.6" x14ac:dyDescent="0.3">
      <c r="A28" s="31" t="s">
        <v>59</v>
      </c>
      <c r="B28" s="36"/>
      <c r="C28" s="36">
        <v>8055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>
        <v>8400</v>
      </c>
      <c r="O28" s="36"/>
      <c r="P28" s="37">
        <v>16455</v>
      </c>
      <c r="Q28" s="30"/>
      <c r="R28" s="30"/>
      <c r="S28" s="30"/>
      <c r="T28" s="30"/>
    </row>
    <row r="29" spans="1:20" ht="179.4" x14ac:dyDescent="0.3">
      <c r="A29" s="31" t="s">
        <v>60</v>
      </c>
      <c r="B29" s="36">
        <v>494.3</v>
      </c>
      <c r="C29" s="36"/>
      <c r="D29" s="36"/>
      <c r="E29" s="36"/>
      <c r="F29" s="36"/>
      <c r="G29" s="36"/>
      <c r="H29" s="36"/>
      <c r="I29" s="36"/>
      <c r="J29" s="36">
        <v>35</v>
      </c>
      <c r="K29" s="36"/>
      <c r="L29" s="36"/>
      <c r="M29" s="36"/>
      <c r="N29" s="36"/>
      <c r="O29" s="36"/>
      <c r="P29" s="37">
        <v>529.29999999999995</v>
      </c>
      <c r="Q29" s="30"/>
      <c r="R29" s="30"/>
      <c r="S29" s="30"/>
      <c r="T29" s="30"/>
    </row>
    <row r="30" spans="1:20" ht="69" x14ac:dyDescent="0.3">
      <c r="A30" s="31" t="s">
        <v>61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>
        <v>200</v>
      </c>
      <c r="P30" s="37">
        <v>200</v>
      </c>
      <c r="Q30" s="30"/>
      <c r="R30" s="30"/>
      <c r="S30" s="30"/>
      <c r="T30" s="30"/>
    </row>
    <row r="31" spans="1:20" ht="55.2" x14ac:dyDescent="0.3">
      <c r="A31" s="31" t="s">
        <v>62</v>
      </c>
      <c r="B31" s="36"/>
      <c r="C31" s="36"/>
      <c r="D31" s="36"/>
      <c r="E31" s="36">
        <v>2500</v>
      </c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7">
        <v>2500</v>
      </c>
      <c r="Q31" s="30"/>
      <c r="R31" s="30"/>
      <c r="S31" s="30"/>
      <c r="T31" s="30"/>
    </row>
    <row r="32" spans="1:20" ht="124.2" x14ac:dyDescent="0.3">
      <c r="A32" s="31" t="s">
        <v>63</v>
      </c>
      <c r="B32" s="36">
        <v>2205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7">
        <v>2205</v>
      </c>
      <c r="Q32" s="30"/>
      <c r="R32" s="30"/>
      <c r="S32" s="30"/>
      <c r="T32" s="30"/>
    </row>
    <row r="33" spans="1:20" ht="55.2" x14ac:dyDescent="0.3">
      <c r="A33" s="31" t="s">
        <v>64</v>
      </c>
      <c r="B33" s="36"/>
      <c r="C33" s="36"/>
      <c r="D33" s="36"/>
      <c r="E33" s="36"/>
      <c r="F33" s="36"/>
      <c r="G33" s="36"/>
      <c r="H33" s="36"/>
      <c r="I33" s="36"/>
      <c r="J33" s="36">
        <v>37993</v>
      </c>
      <c r="K33" s="36"/>
      <c r="L33" s="36"/>
      <c r="M33" s="36"/>
      <c r="N33" s="36"/>
      <c r="O33" s="36"/>
      <c r="P33" s="37">
        <v>37993</v>
      </c>
      <c r="Q33" s="30"/>
      <c r="R33" s="30"/>
      <c r="S33" s="30"/>
      <c r="T33" s="30"/>
    </row>
    <row r="34" spans="1:20" ht="41.4" x14ac:dyDescent="0.3">
      <c r="A34" s="31" t="s">
        <v>65</v>
      </c>
      <c r="B34" s="36"/>
      <c r="C34" s="36">
        <v>713.32500000000005</v>
      </c>
      <c r="D34" s="36">
        <v>138.69999999999999</v>
      </c>
      <c r="E34" s="36">
        <v>297.2</v>
      </c>
      <c r="F34" s="36">
        <v>118.875</v>
      </c>
      <c r="G34" s="36">
        <v>39.625</v>
      </c>
      <c r="H34" s="36">
        <v>79.25</v>
      </c>
      <c r="I34" s="36">
        <v>45.05</v>
      </c>
      <c r="J34" s="36"/>
      <c r="K34" s="36">
        <v>105.45</v>
      </c>
      <c r="L34" s="36">
        <v>296.45</v>
      </c>
      <c r="M34" s="36">
        <v>317.60000000000002</v>
      </c>
      <c r="N34" s="36">
        <v>254.1</v>
      </c>
      <c r="O34" s="36">
        <v>254.1</v>
      </c>
      <c r="P34" s="37">
        <v>2659.7249999999999</v>
      </c>
      <c r="Q34" s="30"/>
      <c r="R34" s="30"/>
      <c r="S34" s="30"/>
      <c r="T34" s="30"/>
    </row>
    <row r="35" spans="1:20" ht="69" x14ac:dyDescent="0.3">
      <c r="A35" s="31" t="s">
        <v>66</v>
      </c>
      <c r="B35" s="36">
        <v>580.41774999999996</v>
      </c>
      <c r="C35" s="36"/>
      <c r="D35" s="36"/>
      <c r="E35" s="36"/>
      <c r="F35" s="36">
        <v>2.7450000000000001</v>
      </c>
      <c r="G35" s="36"/>
      <c r="H35" s="36"/>
      <c r="I35" s="36"/>
      <c r="J35" s="36">
        <v>92.063999999999993</v>
      </c>
      <c r="K35" s="36"/>
      <c r="L35" s="36"/>
      <c r="M35" s="36"/>
      <c r="N35" s="36"/>
      <c r="O35" s="36"/>
      <c r="P35" s="37">
        <v>675.22675000000004</v>
      </c>
      <c r="Q35" s="30"/>
      <c r="R35" s="30"/>
      <c r="S35" s="30"/>
      <c r="T35" s="30"/>
    </row>
    <row r="36" spans="1:20" ht="41.4" x14ac:dyDescent="0.3">
      <c r="A36" s="31" t="s">
        <v>67</v>
      </c>
      <c r="B36" s="36">
        <v>80.443619999999996</v>
      </c>
      <c r="C36" s="36">
        <v>8.9373000000000005</v>
      </c>
      <c r="D36" s="36">
        <v>26.814540000000001</v>
      </c>
      <c r="E36" s="36"/>
      <c r="F36" s="36"/>
      <c r="G36" s="36">
        <v>26.814540000000001</v>
      </c>
      <c r="H36" s="36"/>
      <c r="I36" s="36"/>
      <c r="J36" s="36"/>
      <c r="K36" s="36"/>
      <c r="L36" s="36"/>
      <c r="M36" s="36"/>
      <c r="N36" s="36">
        <v>26.814540000000001</v>
      </c>
      <c r="O36" s="36"/>
      <c r="P36" s="37">
        <v>169.82454000000001</v>
      </c>
      <c r="Q36" s="30"/>
      <c r="R36" s="30"/>
      <c r="S36" s="30"/>
      <c r="T36" s="30"/>
    </row>
    <row r="37" spans="1:20" ht="41.4" x14ac:dyDescent="0.3">
      <c r="A37" s="31" t="s">
        <v>68</v>
      </c>
      <c r="B37" s="36"/>
      <c r="C37" s="36">
        <v>841.89743999999996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7">
        <v>841.89743999999996</v>
      </c>
      <c r="Q37" s="30"/>
      <c r="R37" s="30"/>
      <c r="S37" s="30"/>
      <c r="T37" s="30"/>
    </row>
    <row r="38" spans="1:20" ht="27.6" x14ac:dyDescent="0.3">
      <c r="A38" s="31" t="s">
        <v>69</v>
      </c>
      <c r="B38" s="36">
        <v>50896.571759999999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7">
        <v>50896.571759999999</v>
      </c>
      <c r="Q38" s="30"/>
      <c r="R38" s="30"/>
      <c r="S38" s="30"/>
      <c r="T38" s="30"/>
    </row>
    <row r="39" spans="1:20" x14ac:dyDescent="0.3">
      <c r="A39" s="28" t="s">
        <v>70</v>
      </c>
      <c r="B39" s="37">
        <v>552093.41355000006</v>
      </c>
      <c r="C39" s="37">
        <v>292225.15551000001</v>
      </c>
      <c r="D39" s="37">
        <v>88619.125809999998</v>
      </c>
      <c r="E39" s="37">
        <v>52996.425000000003</v>
      </c>
      <c r="F39" s="37">
        <v>21130.493999999999</v>
      </c>
      <c r="G39" s="37">
        <v>84686.322509999998</v>
      </c>
      <c r="H39" s="37">
        <v>27481.204419999998</v>
      </c>
      <c r="I39" s="37">
        <v>12218.41192</v>
      </c>
      <c r="J39" s="37">
        <v>130665.3429</v>
      </c>
      <c r="K39" s="37">
        <v>27266.642749999999</v>
      </c>
      <c r="L39" s="37">
        <v>77288.075790000003</v>
      </c>
      <c r="M39" s="37">
        <v>40210.794000000002</v>
      </c>
      <c r="N39" s="37">
        <v>63048.372869999999</v>
      </c>
      <c r="O39" s="37">
        <v>93627.910399999993</v>
      </c>
      <c r="P39" s="37">
        <v>1563557.6914299999</v>
      </c>
      <c r="Q39" s="29"/>
      <c r="R39" s="29"/>
      <c r="S39" s="29"/>
      <c r="T39" s="29"/>
    </row>
  </sheetData>
  <pageMargins left="0.23622047244094491" right="0.2" top="0.2" bottom="0.27559055118110237" header="0.15748031496062992" footer="0.15748031496062992"/>
  <pageSetup paperSize="9" scale="64" fitToHeight="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Бюджетополучатели</vt:lpstr>
      <vt:lpstr>Муниципальные районы</vt:lpstr>
      <vt:lpstr>Date</vt:lpstr>
      <vt:lpstr>EndData</vt:lpstr>
      <vt:lpstr>EndData1</vt:lpstr>
      <vt:lpstr>EndData2</vt:lpstr>
      <vt:lpstr>EndDate</vt:lpstr>
      <vt:lpstr>period</vt:lpstr>
      <vt:lpstr>StartData</vt:lpstr>
      <vt:lpstr>StartData1</vt:lpstr>
      <vt:lpstr>Year</vt:lpstr>
      <vt:lpstr>Бюджетополучатели!Заголовки_для_печати</vt:lpstr>
      <vt:lpstr>'Муниципальные районы'!Заголовки_для_печати</vt:lpstr>
      <vt:lpstr>Бюджетополучатели!Область_печати</vt:lpstr>
      <vt:lpstr>'Муниципальные районы'!Область_печати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2018-08-20T03:06:42Z</dcterms:modified>
</cp:coreProperties>
</file>