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Учреждения!$31:$32</definedName>
    <definedName name="_xlnm.Print_Area" localSheetId="1">'Муниципальные районы'!$A$1:$P$13</definedName>
    <definedName name="_xlnm.Print_Area" localSheetId="0">Учреждения!$A$1:$E$71</definedName>
  </definedNames>
  <calcPr calcId="162913" refMode="R1C1"/>
</workbook>
</file>

<file path=xl/calcChain.xml><?xml version="1.0" encoding="utf-8"?>
<calcChain xmlns="http://schemas.openxmlformats.org/spreadsheetml/2006/main">
  <c r="E29" i="1" l="1"/>
  <c r="E8" i="1" s="1"/>
  <c r="E9" i="1"/>
  <c r="E25" i="1"/>
  <c r="E14" i="1"/>
  <c r="E24" i="1"/>
  <c r="E12" i="1"/>
  <c r="E20" i="1"/>
  <c r="E16" i="1"/>
  <c r="B11" i="2"/>
  <c r="A2" i="2" l="1"/>
  <c r="B2" i="2" s="1"/>
  <c r="C2" i="2" s="1"/>
  <c r="A12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<sst xmlns="http://schemas.openxmlformats.org/spreadsheetml/2006/main" count="96" uniqueCount="94">
  <si>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</si>
  <si>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</si>
  <si>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</si>
  <si>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</si>
  <si>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</si>
  <si>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</si>
  <si>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</si>
  <si>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</si>
  <si>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</si>
  <si>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</si>
  <si>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</si>
  <si>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</si>
  <si>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</si>
  <si>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</si>
  <si>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</si>
  <si>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</si>
  <si>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</si>
  <si>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</si>
  <si>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</si>
  <si>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</si>
  <si>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</si>
  <si>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</si>
  <si>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</si>
  <si>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</si>
  <si>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</si>
  <si>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</si>
  <si>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</si>
  <si>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</si>
  <si>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</si>
  <si>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</si>
  <si>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</si>
  <si>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</si>
  <si>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</si>
  <si>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</si>
  <si>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</si>
  <si>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регулирования, а также оборудованием для комфортного пребывания детей в муниципальных образовательных организациях в Камчатском крае в межотопительный период</t>
  </si>
  <si>
    <t>Всего:</t>
  </si>
  <si>
    <t>30.08.2018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</si>
  <si>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</si>
  <si>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</si>
  <si>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</si>
  <si>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</si>
  <si>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</si>
  <si>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</si>
  <si>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</si>
  <si>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</si>
  <si>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</si>
  <si>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</si>
  <si>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</si>
  <si>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</si>
  <si>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</si>
  <si>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</si>
  <si>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</si>
  <si>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</si>
  <si>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</si>
  <si>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</si>
  <si>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</si>
  <si>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</si>
  <si>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</si>
  <si>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</si>
  <si>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</si>
  <si>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</si>
  <si>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</si>
  <si>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</si>
  <si>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</si>
  <si>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</si>
  <si>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</si>
  <si>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</si>
  <si>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</si>
  <si>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</si>
  <si>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</si>
  <si>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</si>
  <si>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</si>
  <si>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</si>
  <si>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</si>
  <si>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24.08.2018</t>
  </si>
  <si>
    <t>Межбюджетные трансферты, передаваемые бюджетам субъектов Российской Федерации, за счет средств резервного фонда Президента Российской Федерации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</si>
  <si>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</si>
  <si>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</si>
  <si>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</si>
  <si>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Субвенции бюджетам субъектов Российской Федерации на осуществление отдельных полномочий в области лесных отношений</t>
  </si>
  <si>
    <t xml:space="preserve"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 </t>
  </si>
  <si>
    <t>Единая субвенция бюджетам субъектов Российской Федерации и бюджету г. Байконура</t>
  </si>
  <si>
    <t>Прочие доходы от компенсации  затрат бюджетов субъектов Российской Федерации(возврат дебиторской задолженности прошлых лет (средства федерального бюджета))</t>
  </si>
  <si>
    <t>Возврат дебиторской задолженности прошлых лет (возврат остатка средств в части средств субсидий, предоставляемых из федерального бюджета))</t>
  </si>
  <si>
    <t>Частичное погашение основного долга по договору б/н от 25.07.2018 о предоставлении бюджетного кредита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</si>
  <si>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</si>
  <si>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</si>
  <si>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</si>
  <si>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</si>
  <si>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</si>
  <si>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Субсидии бюджетам субъектов Российской Федерации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 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</si>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</sst>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topLeftCell="A49" zoomScaleNormal="100" zoomScaleSheetLayoutView="100" workbookViewId="0">
      <selection activeCell="E30" sqref="E30"/>
    </sheetView>
  </sheetViews>
  <sheetFormatPr defaultRowHeight="15" x14ac:dyDescent="0.25"/>
  <cols>
    <col min="1" max="1" width="74.42578125" customWidth="1"/>
    <col min="2" max="2" width="13.85546875" customWidth="1"/>
    <col min="3" max="4" width="14.42578125" customWidth="1"/>
    <col min="5" max="5" width="12.42578125" customWidth="1"/>
    <col min="6" max="6" width="12.5703125" customWidth="1"/>
    <col min="7" max="7" width="16" bestFit="1" customWidth="1"/>
    <col min="9" max="9" width="10.140625" bestFit="1" customWidth="1"/>
  </cols>
  <sheetData>
    <row r="1" spans="1:9" ht="15.75" x14ac:dyDescent="0.25">
      <c r="A1" s="45" t="s">
        <v>0</v>
      </c>
      <c r="B1" s="45"/>
      <c r="C1" s="45"/>
      <c r="D1" s="45"/>
      <c r="E1" s="45"/>
      <c r="F1" s="31" t="s">
        <v>75</v>
      </c>
      <c r="G1" s="32" t="str">
        <f>TEXT(F1,"[$-FC19]ДД ММММ")</f>
        <v>24 августа</v>
      </c>
      <c r="H1" s="32" t="str">
        <f>TEXT(F1,"[$-FC19]ДД.ММ.ГГГ \г")</f>
        <v>24.08.2018 г</v>
      </c>
    </row>
    <row r="2" spans="1:9" ht="15.75" x14ac:dyDescent="0.25">
      <c r="A2" s="45" t="str">
        <f>CONCATENATE("с ",G1," по ",G2,"ода")</f>
        <v>с 24 августа по 30 августа 2018 года</v>
      </c>
      <c r="B2" s="45"/>
      <c r="C2" s="45"/>
      <c r="D2" s="45"/>
      <c r="E2" s="45"/>
      <c r="F2" s="31" t="s">
        <v>37</v>
      </c>
      <c r="G2" s="32" t="str">
        <f>TEXT(F2,"[$-FC19]ДД ММММ ГГГ \г")</f>
        <v>30 августа 2018 г</v>
      </c>
      <c r="H2" s="32" t="str">
        <f>TEXT(F2,"[$-FC19]ДД.ММ.ГГГ \г")</f>
        <v>30.08.2018 г</v>
      </c>
      <c r="I2" s="22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6" t="str">
        <f>CONCATENATE("Остатки средств на ",H1,".")</f>
        <v>Остатки средств на 24.08.2018 г.</v>
      </c>
      <c r="B5" s="47"/>
      <c r="C5" s="47"/>
      <c r="D5" s="48"/>
      <c r="E5" s="8">
        <v>2837713.2</v>
      </c>
      <c r="F5" s="22"/>
    </row>
    <row r="6" spans="1:9" x14ac:dyDescent="0.25">
      <c r="A6" s="10"/>
      <c r="B6" s="11"/>
      <c r="C6" s="11"/>
      <c r="D6" s="11"/>
      <c r="E6" s="12"/>
    </row>
    <row r="7" spans="1:9" x14ac:dyDescent="0.25">
      <c r="A7" s="55" t="s">
        <v>2</v>
      </c>
      <c r="B7" s="56"/>
      <c r="C7" s="56"/>
      <c r="D7" s="56"/>
      <c r="E7" s="13"/>
    </row>
    <row r="8" spans="1:9" x14ac:dyDescent="0.25">
      <c r="A8" s="50" t="s">
        <v>3</v>
      </c>
      <c r="B8" s="56"/>
      <c r="C8" s="56"/>
      <c r="D8" s="56"/>
      <c r="E8" s="9">
        <f>E29-E9</f>
        <v>612093.42128000001</v>
      </c>
    </row>
    <row r="9" spans="1:9" x14ac:dyDescent="0.25">
      <c r="A9" s="57" t="s">
        <v>4</v>
      </c>
      <c r="B9" s="56"/>
      <c r="C9" s="56"/>
      <c r="D9" s="56"/>
      <c r="E9" s="14">
        <f>SUM(E10:E28)</f>
        <v>202458.09999999998</v>
      </c>
    </row>
    <row r="10" spans="1:9" ht="32.25" customHeight="1" x14ac:dyDescent="0.25">
      <c r="A10" s="57" t="s">
        <v>76</v>
      </c>
      <c r="B10" s="56"/>
      <c r="C10" s="56"/>
      <c r="D10" s="56"/>
      <c r="E10" s="14">
        <v>-3760.7</v>
      </c>
    </row>
    <row r="11" spans="1:9" ht="35.25" customHeight="1" x14ac:dyDescent="0.25">
      <c r="A11" s="57" t="s">
        <v>77</v>
      </c>
      <c r="B11" s="56"/>
      <c r="C11" s="56"/>
      <c r="D11" s="56"/>
      <c r="E11" s="14">
        <v>7.7</v>
      </c>
    </row>
    <row r="12" spans="1:9" ht="33" customHeight="1" x14ac:dyDescent="0.25">
      <c r="A12" s="57" t="s">
        <v>78</v>
      </c>
      <c r="B12" s="56"/>
      <c r="C12" s="56"/>
      <c r="D12" s="56"/>
      <c r="E12" s="14">
        <f>401.9+533.4+460.9+89.1+307.6</f>
        <v>1792.8999999999996</v>
      </c>
    </row>
    <row r="13" spans="1:9" ht="32.25" customHeight="1" x14ac:dyDescent="0.25">
      <c r="A13" s="57" t="s">
        <v>79</v>
      </c>
      <c r="B13" s="56"/>
      <c r="C13" s="56"/>
      <c r="D13" s="56"/>
      <c r="E13" s="14">
        <v>426.9</v>
      </c>
    </row>
    <row r="14" spans="1:9" ht="32.25" customHeight="1" x14ac:dyDescent="0.25">
      <c r="A14" s="57" t="s">
        <v>80</v>
      </c>
      <c r="B14" s="56"/>
      <c r="C14" s="56"/>
      <c r="D14" s="56"/>
      <c r="E14" s="14">
        <f>7.8+17.5+54.5+1.1+1624.7</f>
        <v>1705.6000000000001</v>
      </c>
    </row>
    <row r="15" spans="1:9" ht="32.25" customHeight="1" x14ac:dyDescent="0.25">
      <c r="A15" s="57" t="s">
        <v>81</v>
      </c>
      <c r="B15" s="56"/>
      <c r="C15" s="56"/>
      <c r="D15" s="56"/>
      <c r="E15" s="14">
        <v>146.1</v>
      </c>
    </row>
    <row r="16" spans="1:9" ht="21" customHeight="1" x14ac:dyDescent="0.25">
      <c r="A16" s="57" t="s">
        <v>82</v>
      </c>
      <c r="B16" s="56"/>
      <c r="C16" s="56"/>
      <c r="D16" s="56"/>
      <c r="E16" s="14">
        <f>6.3+778.8+139.6+3298.2</f>
        <v>4222.8999999999996</v>
      </c>
    </row>
    <row r="17" spans="1:5" ht="28.5" customHeight="1" x14ac:dyDescent="0.25">
      <c r="A17" s="57" t="s">
        <v>83</v>
      </c>
      <c r="B17" s="56"/>
      <c r="C17" s="56"/>
      <c r="D17" s="56"/>
      <c r="E17" s="14">
        <v>52.8</v>
      </c>
    </row>
    <row r="18" spans="1:5" ht="36.75" customHeight="1" x14ac:dyDescent="0.25">
      <c r="A18" s="57" t="s">
        <v>84</v>
      </c>
      <c r="B18" s="56"/>
      <c r="C18" s="56"/>
      <c r="D18" s="56"/>
      <c r="E18" s="14">
        <v>1.6</v>
      </c>
    </row>
    <row r="19" spans="1:5" ht="21" customHeight="1" x14ac:dyDescent="0.25">
      <c r="A19" s="57" t="s">
        <v>85</v>
      </c>
      <c r="B19" s="56"/>
      <c r="C19" s="56"/>
      <c r="D19" s="56"/>
      <c r="E19" s="14">
        <v>45000</v>
      </c>
    </row>
    <row r="20" spans="1:5" ht="21" customHeight="1" x14ac:dyDescent="0.25">
      <c r="A20" s="57" t="s">
        <v>86</v>
      </c>
      <c r="B20" s="56"/>
      <c r="C20" s="56"/>
      <c r="D20" s="56"/>
      <c r="E20" s="14">
        <f>4.5+6.5</f>
        <v>11</v>
      </c>
    </row>
    <row r="21" spans="1:5" ht="36" customHeight="1" x14ac:dyDescent="0.25">
      <c r="A21" s="57" t="s">
        <v>87</v>
      </c>
      <c r="B21" s="56"/>
      <c r="C21" s="56"/>
      <c r="D21" s="56"/>
      <c r="E21" s="14">
        <v>21702.2</v>
      </c>
    </row>
    <row r="22" spans="1:5" ht="30.75" customHeight="1" x14ac:dyDescent="0.25">
      <c r="A22" s="57" t="s">
        <v>88</v>
      </c>
      <c r="B22" s="56"/>
      <c r="C22" s="56"/>
      <c r="D22" s="56"/>
      <c r="E22" s="14">
        <v>51.6</v>
      </c>
    </row>
    <row r="23" spans="1:5" ht="36.75" customHeight="1" x14ac:dyDescent="0.25">
      <c r="A23" s="57" t="s">
        <v>89</v>
      </c>
      <c r="B23" s="56"/>
      <c r="C23" s="56"/>
      <c r="D23" s="56"/>
      <c r="E23" s="14">
        <v>60</v>
      </c>
    </row>
    <row r="24" spans="1:5" ht="36.75" customHeight="1" x14ac:dyDescent="0.25">
      <c r="A24" s="57" t="s">
        <v>79</v>
      </c>
      <c r="B24" s="56"/>
      <c r="C24" s="56"/>
      <c r="D24" s="56"/>
      <c r="E24" s="14">
        <f>38000+17875.9</f>
        <v>55875.9</v>
      </c>
    </row>
    <row r="25" spans="1:5" ht="47.25" customHeight="1" x14ac:dyDescent="0.25">
      <c r="A25" s="57" t="s">
        <v>90</v>
      </c>
      <c r="B25" s="56"/>
      <c r="C25" s="56"/>
      <c r="D25" s="56"/>
      <c r="E25" s="14">
        <f>4185.9+7420</f>
        <v>11605.9</v>
      </c>
    </row>
    <row r="26" spans="1:5" ht="36.75" customHeight="1" x14ac:dyDescent="0.25">
      <c r="A26" s="57" t="s">
        <v>91</v>
      </c>
      <c r="B26" s="56"/>
      <c r="C26" s="56"/>
      <c r="D26" s="56"/>
      <c r="E26" s="14">
        <v>63185.4</v>
      </c>
    </row>
    <row r="27" spans="1:5" ht="30.75" customHeight="1" x14ac:dyDescent="0.25">
      <c r="A27" s="57" t="s">
        <v>92</v>
      </c>
      <c r="B27" s="56"/>
      <c r="C27" s="56"/>
      <c r="D27" s="56"/>
      <c r="E27" s="14">
        <v>357.3</v>
      </c>
    </row>
    <row r="28" spans="1:5" ht="46.5" customHeight="1" x14ac:dyDescent="0.25">
      <c r="A28" s="57" t="s">
        <v>93</v>
      </c>
      <c r="B28" s="56"/>
      <c r="C28" s="56"/>
      <c r="D28" s="56"/>
      <c r="E28" s="14">
        <v>13</v>
      </c>
    </row>
    <row r="29" spans="1:5" x14ac:dyDescent="0.25">
      <c r="A29" s="49" t="s">
        <v>5</v>
      </c>
      <c r="B29" s="50"/>
      <c r="C29" s="50"/>
      <c r="D29" s="50"/>
      <c r="E29" s="13">
        <f>'Муниципальные районы'!B12-Учреждения!E5+'Муниципальные районы'!B11</f>
        <v>814551.52127999999</v>
      </c>
    </row>
    <row r="30" spans="1:5" x14ac:dyDescent="0.25">
      <c r="A30" s="15"/>
      <c r="B30" s="16"/>
      <c r="C30" s="16"/>
      <c r="D30" s="6"/>
      <c r="E30" s="17"/>
    </row>
    <row r="31" spans="1:5" x14ac:dyDescent="0.25">
      <c r="A31" s="51" t="s">
        <v>14</v>
      </c>
      <c r="B31" s="53" t="s">
        <v>6</v>
      </c>
      <c r="C31" s="54" t="s">
        <v>7</v>
      </c>
      <c r="D31" s="54"/>
      <c r="E31" s="54"/>
    </row>
    <row r="32" spans="1:5" ht="90" x14ac:dyDescent="0.25">
      <c r="A32" s="52"/>
      <c r="B32" s="53"/>
      <c r="C32" s="18" t="s">
        <v>8</v>
      </c>
      <c r="D32" s="18" t="s">
        <v>9</v>
      </c>
      <c r="E32" s="18" t="s">
        <v>10</v>
      </c>
    </row>
    <row r="33" spans="1:5" x14ac:dyDescent="0.25">
      <c r="A33" s="21" t="s">
        <v>38</v>
      </c>
      <c r="B33" s="19">
        <v>330.39080999999999</v>
      </c>
      <c r="C33" s="19">
        <v>284.19614000000001</v>
      </c>
      <c r="D33" s="19">
        <v>43.444670000000002</v>
      </c>
      <c r="E33" s="19"/>
    </row>
    <row r="34" spans="1:5" x14ac:dyDescent="0.25">
      <c r="A34" s="21" t="s">
        <v>39</v>
      </c>
      <c r="B34" s="19">
        <v>3696.922</v>
      </c>
      <c r="C34" s="19">
        <v>3000</v>
      </c>
      <c r="D34" s="19">
        <v>1050</v>
      </c>
      <c r="E34" s="19"/>
    </row>
    <row r="35" spans="1:5" x14ac:dyDescent="0.25">
      <c r="A35" s="21" t="s">
        <v>40</v>
      </c>
      <c r="B35" s="19">
        <v>6022.94002</v>
      </c>
      <c r="C35" s="19">
        <v>2487.2220400000001</v>
      </c>
      <c r="D35" s="19">
        <v>998.26266999999996</v>
      </c>
      <c r="E35" s="19">
        <v>391.76900000000001</v>
      </c>
    </row>
    <row r="36" spans="1:5" ht="30" x14ac:dyDescent="0.25">
      <c r="A36" s="21" t="s">
        <v>41</v>
      </c>
      <c r="B36" s="19">
        <v>2624.4045099999998</v>
      </c>
      <c r="C36" s="19">
        <v>41.830289999999998</v>
      </c>
      <c r="D36" s="19"/>
      <c r="E36" s="19"/>
    </row>
    <row r="37" spans="1:5" x14ac:dyDescent="0.25">
      <c r="A37" s="21" t="s">
        <v>42</v>
      </c>
      <c r="B37" s="19">
        <v>471.68743000000001</v>
      </c>
      <c r="C37" s="19"/>
      <c r="D37" s="19"/>
      <c r="E37" s="19"/>
    </row>
    <row r="38" spans="1:5" x14ac:dyDescent="0.25">
      <c r="A38" s="21" t="s">
        <v>43</v>
      </c>
      <c r="B38" s="19">
        <v>920</v>
      </c>
      <c r="C38" s="19">
        <v>920</v>
      </c>
      <c r="D38" s="19"/>
      <c r="E38" s="19"/>
    </row>
    <row r="39" spans="1:5" ht="30" x14ac:dyDescent="0.25">
      <c r="A39" s="21" t="s">
        <v>44</v>
      </c>
      <c r="B39" s="19">
        <v>31301.3109</v>
      </c>
      <c r="C39" s="19">
        <v>1100.8</v>
      </c>
      <c r="D39" s="19"/>
      <c r="E39" s="19">
        <v>2712.527</v>
      </c>
    </row>
    <row r="40" spans="1:5" x14ac:dyDescent="0.25">
      <c r="A40" s="21" t="s">
        <v>45</v>
      </c>
      <c r="B40" s="19">
        <v>29888.563269999999</v>
      </c>
      <c r="C40" s="19">
        <v>1400</v>
      </c>
      <c r="D40" s="19">
        <v>200</v>
      </c>
      <c r="E40" s="19"/>
    </row>
    <row r="41" spans="1:5" x14ac:dyDescent="0.25">
      <c r="A41" s="21" t="s">
        <v>46</v>
      </c>
      <c r="B41" s="19">
        <v>31225.19126</v>
      </c>
      <c r="C41" s="19">
        <v>3422.9295900000002</v>
      </c>
      <c r="D41" s="19">
        <v>1766.00055</v>
      </c>
      <c r="E41" s="19">
        <v>79.38</v>
      </c>
    </row>
    <row r="42" spans="1:5" x14ac:dyDescent="0.25">
      <c r="A42" s="21" t="s">
        <v>47</v>
      </c>
      <c r="B42" s="19">
        <v>76567.144249999998</v>
      </c>
      <c r="C42" s="19">
        <v>3495.1573800000001</v>
      </c>
      <c r="D42" s="19">
        <v>454.76139999999998</v>
      </c>
      <c r="E42" s="19">
        <v>7627.7773299999999</v>
      </c>
    </row>
    <row r="43" spans="1:5" x14ac:dyDescent="0.25">
      <c r="A43" s="21" t="s">
        <v>48</v>
      </c>
      <c r="B43" s="19">
        <v>7856.5367299999998</v>
      </c>
      <c r="C43" s="19">
        <v>1228.7779</v>
      </c>
      <c r="D43" s="19">
        <v>1162.7832800000001</v>
      </c>
      <c r="E43" s="19">
        <v>6469.9011799999998</v>
      </c>
    </row>
    <row r="44" spans="1:5" x14ac:dyDescent="0.25">
      <c r="A44" s="21" t="s">
        <v>49</v>
      </c>
      <c r="B44" s="19">
        <v>12.75</v>
      </c>
      <c r="C44" s="19"/>
      <c r="D44" s="19"/>
      <c r="E44" s="19"/>
    </row>
    <row r="45" spans="1:5" ht="30" x14ac:dyDescent="0.25">
      <c r="A45" s="21" t="s">
        <v>50</v>
      </c>
      <c r="B45" s="19">
        <v>3200.3309399999998</v>
      </c>
      <c r="C45" s="19">
        <v>1975</v>
      </c>
      <c r="D45" s="19"/>
      <c r="E45" s="19">
        <v>26</v>
      </c>
    </row>
    <row r="46" spans="1:5" x14ac:dyDescent="0.25">
      <c r="A46" s="21" t="s">
        <v>51</v>
      </c>
      <c r="B46" s="19">
        <v>445</v>
      </c>
      <c r="C46" s="19">
        <v>445</v>
      </c>
      <c r="D46" s="19"/>
      <c r="E46" s="19"/>
    </row>
    <row r="47" spans="1:5" ht="30" x14ac:dyDescent="0.25">
      <c r="A47" s="21" t="s">
        <v>52</v>
      </c>
      <c r="B47" s="19">
        <v>7309.0141899999999</v>
      </c>
      <c r="C47" s="19">
        <v>2166.1815700000002</v>
      </c>
      <c r="D47" s="19">
        <v>900</v>
      </c>
      <c r="E47" s="19"/>
    </row>
    <row r="48" spans="1:5" x14ac:dyDescent="0.25">
      <c r="A48" s="21" t="s">
        <v>53</v>
      </c>
      <c r="B48" s="19">
        <v>2477.53161</v>
      </c>
      <c r="C48" s="19">
        <v>1707.8473200000001</v>
      </c>
      <c r="D48" s="19">
        <v>649.64791000000002</v>
      </c>
      <c r="E48" s="19"/>
    </row>
    <row r="49" spans="1:5" x14ac:dyDescent="0.25">
      <c r="A49" s="21" t="s">
        <v>54</v>
      </c>
      <c r="B49" s="19">
        <v>1910.6766600000001</v>
      </c>
      <c r="C49" s="19">
        <v>1285.94074</v>
      </c>
      <c r="D49" s="19">
        <v>539.51192000000003</v>
      </c>
      <c r="E49" s="19"/>
    </row>
    <row r="50" spans="1:5" ht="30" x14ac:dyDescent="0.25">
      <c r="A50" s="21" t="s">
        <v>55</v>
      </c>
      <c r="B50" s="19">
        <v>4529.0578400000004</v>
      </c>
      <c r="C50" s="19">
        <v>2767.49</v>
      </c>
      <c r="D50" s="19">
        <v>936</v>
      </c>
      <c r="E50" s="19">
        <v>759.95500000000004</v>
      </c>
    </row>
    <row r="51" spans="1:5" x14ac:dyDescent="0.25">
      <c r="A51" s="21" t="s">
        <v>56</v>
      </c>
      <c r="B51" s="19">
        <v>27.87</v>
      </c>
      <c r="C51" s="19"/>
      <c r="D51" s="19"/>
      <c r="E51" s="19"/>
    </row>
    <row r="52" spans="1:5" x14ac:dyDescent="0.25">
      <c r="A52" s="21" t="s">
        <v>57</v>
      </c>
      <c r="B52" s="19">
        <v>29556.957770000001</v>
      </c>
      <c r="C52" s="19"/>
      <c r="D52" s="19"/>
      <c r="E52" s="19"/>
    </row>
    <row r="53" spans="1:5" ht="30" x14ac:dyDescent="0.25">
      <c r="A53" s="21" t="s">
        <v>58</v>
      </c>
      <c r="B53" s="19">
        <v>1757.55836</v>
      </c>
      <c r="C53" s="19">
        <v>511.71023000000002</v>
      </c>
      <c r="D53" s="19">
        <v>439.76832999999999</v>
      </c>
      <c r="E53" s="19"/>
    </row>
    <row r="54" spans="1:5" x14ac:dyDescent="0.25">
      <c r="A54" s="21" t="s">
        <v>59</v>
      </c>
      <c r="B54" s="19">
        <v>2908</v>
      </c>
      <c r="C54" s="19">
        <v>2200</v>
      </c>
      <c r="D54" s="19">
        <v>558</v>
      </c>
      <c r="E54" s="19"/>
    </row>
    <row r="55" spans="1:5" x14ac:dyDescent="0.25">
      <c r="A55" s="21" t="s">
        <v>60</v>
      </c>
      <c r="B55" s="19">
        <v>867.16512999999998</v>
      </c>
      <c r="C55" s="19">
        <v>505.33953000000002</v>
      </c>
      <c r="D55" s="19">
        <v>332.79559</v>
      </c>
      <c r="E55" s="19"/>
    </row>
    <row r="56" spans="1:5" ht="30" x14ac:dyDescent="0.25">
      <c r="A56" s="21" t="s">
        <v>61</v>
      </c>
      <c r="B56" s="19">
        <v>44</v>
      </c>
      <c r="C56" s="19"/>
      <c r="D56" s="19">
        <v>24</v>
      </c>
      <c r="E56" s="19"/>
    </row>
    <row r="57" spans="1:5" x14ac:dyDescent="0.25">
      <c r="A57" s="21" t="s">
        <v>62</v>
      </c>
      <c r="B57" s="19">
        <v>2501.0721199999998</v>
      </c>
      <c r="C57" s="19">
        <v>2002.712</v>
      </c>
      <c r="D57" s="19">
        <v>498.36011999999999</v>
      </c>
      <c r="E57" s="19"/>
    </row>
    <row r="58" spans="1:5" x14ac:dyDescent="0.25">
      <c r="A58" s="21" t="s">
        <v>63</v>
      </c>
      <c r="B58" s="19">
        <v>493276.03100000002</v>
      </c>
      <c r="C58" s="19">
        <v>1717</v>
      </c>
      <c r="D58" s="19"/>
      <c r="E58" s="19"/>
    </row>
    <row r="59" spans="1:5" ht="30" x14ac:dyDescent="0.25">
      <c r="A59" s="21" t="s">
        <v>64</v>
      </c>
      <c r="B59" s="19">
        <v>11.62706</v>
      </c>
      <c r="C59" s="19"/>
      <c r="D59" s="19"/>
      <c r="E59" s="19"/>
    </row>
    <row r="60" spans="1:5" x14ac:dyDescent="0.25">
      <c r="A60" s="21" t="s">
        <v>65</v>
      </c>
      <c r="B60" s="19">
        <v>1788.63102</v>
      </c>
      <c r="C60" s="19">
        <v>854.51</v>
      </c>
      <c r="D60" s="19">
        <v>330.62799999999999</v>
      </c>
      <c r="E60" s="19"/>
    </row>
    <row r="61" spans="1:5" x14ac:dyDescent="0.25">
      <c r="A61" s="21" t="s">
        <v>66</v>
      </c>
      <c r="B61" s="19">
        <v>150</v>
      </c>
      <c r="C61" s="19"/>
      <c r="D61" s="19"/>
      <c r="E61" s="19"/>
    </row>
    <row r="62" spans="1:5" ht="30" x14ac:dyDescent="0.25">
      <c r="A62" s="21" t="s">
        <v>67</v>
      </c>
      <c r="B62" s="19">
        <v>1293.0770600000001</v>
      </c>
      <c r="C62" s="19">
        <v>1034.8292799999999</v>
      </c>
      <c r="D62" s="19">
        <v>92.284099999999995</v>
      </c>
      <c r="E62" s="19"/>
    </row>
    <row r="63" spans="1:5" x14ac:dyDescent="0.25">
      <c r="A63" s="21" t="s">
        <v>68</v>
      </c>
      <c r="B63" s="19">
        <v>1477.04</v>
      </c>
      <c r="C63" s="19">
        <v>990</v>
      </c>
      <c r="D63" s="19">
        <v>310</v>
      </c>
      <c r="E63" s="19"/>
    </row>
    <row r="64" spans="1:5" x14ac:dyDescent="0.25">
      <c r="A64" s="21" t="s">
        <v>69</v>
      </c>
      <c r="B64" s="19">
        <v>16.350000000000001</v>
      </c>
      <c r="C64" s="19"/>
      <c r="D64" s="19"/>
      <c r="E64" s="19"/>
    </row>
    <row r="65" spans="1:5" x14ac:dyDescent="0.25">
      <c r="A65" s="21" t="s">
        <v>70</v>
      </c>
      <c r="B65" s="19">
        <v>44372.209490000001</v>
      </c>
      <c r="C65" s="19"/>
      <c r="D65" s="19"/>
      <c r="E65" s="19"/>
    </row>
    <row r="66" spans="1:5" x14ac:dyDescent="0.25">
      <c r="A66" s="21" t="s">
        <v>71</v>
      </c>
      <c r="B66" s="19">
        <v>85.421999999999997</v>
      </c>
      <c r="C66" s="19"/>
      <c r="D66" s="19"/>
      <c r="E66" s="19"/>
    </row>
    <row r="67" spans="1:5" x14ac:dyDescent="0.25">
      <c r="A67" s="21" t="s">
        <v>72</v>
      </c>
      <c r="B67" s="19">
        <v>454.86658</v>
      </c>
      <c r="C67" s="19">
        <v>227.63409999999999</v>
      </c>
      <c r="D67" s="19">
        <v>103.07295000000001</v>
      </c>
      <c r="E67" s="19"/>
    </row>
    <row r="68" spans="1:5" x14ac:dyDescent="0.25">
      <c r="A68" s="21" t="s">
        <v>73</v>
      </c>
      <c r="B68" s="19">
        <v>257</v>
      </c>
      <c r="C68" s="19">
        <v>145</v>
      </c>
      <c r="D68" s="19"/>
      <c r="E68" s="19"/>
    </row>
    <row r="69" spans="1:5" x14ac:dyDescent="0.25">
      <c r="A69" s="23" t="s">
        <v>74</v>
      </c>
      <c r="B69" s="20">
        <v>791634.33001000003</v>
      </c>
      <c r="C69" s="20">
        <v>37917.108110000001</v>
      </c>
      <c r="D69" s="20">
        <v>11389.32149</v>
      </c>
      <c r="E69" s="20">
        <v>18067.309509999999</v>
      </c>
    </row>
  </sheetData>
  <mergeCells count="29">
    <mergeCell ref="A27:D27"/>
    <mergeCell ref="A24:D24"/>
    <mergeCell ref="A25:D25"/>
    <mergeCell ref="A26:D26"/>
    <mergeCell ref="A28:D28"/>
    <mergeCell ref="A20:D20"/>
    <mergeCell ref="A21:D21"/>
    <mergeCell ref="A22:D22"/>
    <mergeCell ref="A23:D23"/>
    <mergeCell ref="A14:D14"/>
    <mergeCell ref="A15:D15"/>
    <mergeCell ref="A16:D16"/>
    <mergeCell ref="A18:D18"/>
    <mergeCell ref="A19:D19"/>
    <mergeCell ref="A1:E1"/>
    <mergeCell ref="A2:E2"/>
    <mergeCell ref="A5:D5"/>
    <mergeCell ref="A29:D29"/>
    <mergeCell ref="A31:A32"/>
    <mergeCell ref="B31:B32"/>
    <mergeCell ref="C31:E31"/>
    <mergeCell ref="A7:D7"/>
    <mergeCell ref="A8:D8"/>
    <mergeCell ref="A9:D9"/>
    <mergeCell ref="A10:D10"/>
    <mergeCell ref="A11:D11"/>
    <mergeCell ref="A12:D12"/>
    <mergeCell ref="A13:D13"/>
    <mergeCell ref="A17:D17"/>
  </mergeCells>
  <pageMargins left="0.70866141732283472" right="0.36" top="0.3" bottom="0.5" header="0.17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40.28515625" customWidth="1"/>
    <col min="2" max="2" width="13.140625" customWidth="1"/>
    <col min="3" max="3" width="14.5703125" customWidth="1"/>
    <col min="4" max="4" width="14.28515625" customWidth="1"/>
    <col min="5" max="5" width="13.5703125" customWidth="1"/>
    <col min="6" max="6" width="14.140625" customWidth="1"/>
    <col min="7" max="7" width="14.85546875" customWidth="1"/>
    <col min="8" max="8" width="13.85546875" customWidth="1"/>
    <col min="9" max="9" width="11" customWidth="1"/>
    <col min="10" max="10" width="12.7109375" customWidth="1"/>
    <col min="11" max="11" width="11" customWidth="1"/>
    <col min="12" max="12" width="13.140625" customWidth="1"/>
    <col min="13" max="13" width="13.85546875" customWidth="1"/>
    <col min="14" max="14" width="13.140625" customWidth="1"/>
    <col min="15" max="15" width="13.28515625" customWidth="1"/>
  </cols>
  <sheetData>
    <row r="1" spans="1:20" s="29" customFormat="1" ht="15.75" x14ac:dyDescent="0.25">
      <c r="A1" s="43" t="s">
        <v>37</v>
      </c>
      <c r="C1" s="30" t="s">
        <v>13</v>
      </c>
    </row>
    <row r="2" spans="1:20" x14ac:dyDescent="0.25">
      <c r="A2" s="38" t="str">
        <f>TEXT(EndData2,"[$-FC19]ДД.ММ.ГГГ")</f>
        <v>30.08.2018</v>
      </c>
      <c r="B2" s="38">
        <f>A2+1</f>
        <v>43343</v>
      </c>
      <c r="C2" s="44" t="str">
        <f>TEXT(B2,"[$-FC19]ДД.ММ.ГГГ")</f>
        <v>31.08.2018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6.25" x14ac:dyDescent="0.25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>
        <v>166667</v>
      </c>
      <c r="K4" s="40"/>
      <c r="L4" s="40"/>
      <c r="M4" s="40"/>
      <c r="N4" s="40"/>
      <c r="O4" s="40"/>
      <c r="P4" s="26">
        <v>166667</v>
      </c>
      <c r="Q4" s="27"/>
      <c r="R4" s="27"/>
      <c r="S4" s="27"/>
      <c r="T4" s="27"/>
    </row>
    <row r="5" spans="1:20" ht="102.75" x14ac:dyDescent="0.25">
      <c r="A5" s="25" t="s">
        <v>32</v>
      </c>
      <c r="B5" s="40"/>
      <c r="C5" s="40"/>
      <c r="D5" s="40"/>
      <c r="E5" s="40">
        <v>16.543990000000001</v>
      </c>
      <c r="F5" s="40"/>
      <c r="G5" s="40">
        <v>262.82591000000002</v>
      </c>
      <c r="H5" s="40"/>
      <c r="I5" s="40"/>
      <c r="J5" s="40">
        <v>2054.58223</v>
      </c>
      <c r="K5" s="40"/>
      <c r="L5" s="40"/>
      <c r="M5" s="40">
        <v>-130.23638</v>
      </c>
      <c r="N5" s="40"/>
      <c r="O5" s="40"/>
      <c r="P5" s="26">
        <v>2203.7157499999998</v>
      </c>
      <c r="Q5" s="27"/>
      <c r="R5" s="27"/>
      <c r="S5" s="27"/>
      <c r="T5" s="27"/>
    </row>
    <row r="6" spans="1:20" ht="39" x14ac:dyDescent="0.25">
      <c r="A6" s="25" t="s">
        <v>33</v>
      </c>
      <c r="B6" s="40">
        <v>17692.575519999999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17692.575519999999</v>
      </c>
      <c r="Q6" s="27"/>
      <c r="R6" s="27"/>
      <c r="S6" s="27"/>
      <c r="T6" s="27"/>
    </row>
    <row r="7" spans="1:20" ht="64.5" x14ac:dyDescent="0.25">
      <c r="A7" s="25" t="s">
        <v>34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>
        <v>150</v>
      </c>
      <c r="O7" s="40"/>
      <c r="P7" s="26">
        <v>150</v>
      </c>
      <c r="Q7" s="27"/>
      <c r="R7" s="27"/>
      <c r="S7" s="27"/>
      <c r="T7" s="27"/>
    </row>
    <row r="8" spans="1:20" ht="115.5" x14ac:dyDescent="0.25">
      <c r="A8" s="25" t="s">
        <v>35</v>
      </c>
      <c r="B8" s="40">
        <v>450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6">
        <v>450</v>
      </c>
      <c r="Q8" s="27"/>
      <c r="R8" s="27"/>
      <c r="S8" s="27"/>
      <c r="T8" s="27"/>
    </row>
    <row r="9" spans="1:20" x14ac:dyDescent="0.25">
      <c r="A9" s="33" t="s">
        <v>36</v>
      </c>
      <c r="B9" s="41">
        <v>18142.575519999999</v>
      </c>
      <c r="C9" s="41"/>
      <c r="D9" s="41"/>
      <c r="E9" s="41">
        <v>16.543990000000001</v>
      </c>
      <c r="F9" s="41"/>
      <c r="G9" s="41">
        <v>262.82591000000002</v>
      </c>
      <c r="H9" s="41"/>
      <c r="I9" s="41"/>
      <c r="J9" s="41">
        <v>168721.58223</v>
      </c>
      <c r="K9" s="41"/>
      <c r="L9" s="41"/>
      <c r="M9" s="41">
        <v>-130.23638</v>
      </c>
      <c r="N9" s="41">
        <v>150</v>
      </c>
      <c r="O9" s="41"/>
      <c r="P9" s="26">
        <v>187163.29126999999</v>
      </c>
      <c r="Q9" s="34"/>
      <c r="R9" s="34"/>
      <c r="S9" s="34"/>
      <c r="T9" s="34"/>
    </row>
    <row r="11" spans="1:20" x14ac:dyDescent="0.25">
      <c r="A11" s="37" t="s">
        <v>30</v>
      </c>
      <c r="B11" s="36">
        <f>Учреждения!B69+'Муниципальные районы'!P9</f>
        <v>978797.62128000008</v>
      </c>
    </row>
    <row r="12" spans="1:20" ht="32.25" customHeight="1" x14ac:dyDescent="0.25">
      <c r="A12" s="37" t="str">
        <f>CONCATENATE("Остатки бюджетных средств на ",C2,"г.")</f>
        <v>Остатки бюджетных средств на 31.08.2018г.</v>
      </c>
      <c r="B12" s="36">
        <v>2673467.1</v>
      </c>
    </row>
  </sheetData>
  <pageMargins left="0.23622047244094491" right="0.17" top="0.35433070866141736" bottom="0.39370078740157483" header="0.23622047244094491" footer="0.15748031496062992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2018-09-04T03:42:37Z</dcterms:modified>
</cp:coreProperties>
</file>