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Учреждения" sheetId="1" r:id="rId1"/>
    <sheet name="Муниципальные районы" sheetId="2" r:id="rId2"/>
  </sheets>
  <definedNames>
    <definedName name="EndData">Учреждения!$F$5</definedName>
    <definedName name="EndData1">Учреждения!$F$2</definedName>
    <definedName name="EndData2">'Муниципальные районы'!$A$1</definedName>
    <definedName name="StartData">Учреждения!$F$4</definedName>
    <definedName name="StartData1">Учреждения!$F$1</definedName>
    <definedName name="_xlnm.Print_Titles" localSheetId="1">'Муниципальные районы'!$1:$3</definedName>
    <definedName name="_xlnm.Print_Titles" localSheetId="0">Учреждения!$18:$19</definedName>
    <definedName name="_xlnm.Print_Area" localSheetId="1">'Муниципальные районы'!$A$1:$P$29</definedName>
    <definedName name="_xlnm.Print_Area" localSheetId="0">Учреждения!$A$1:$E$62</definedName>
  </definedNames>
  <calcPr calcId="162913"/>
</workbook>
</file>

<file path=xl/calcChain.xml><?xml version="1.0" encoding="utf-8"?>
<calcChain xmlns="http://schemas.openxmlformats.org/spreadsheetml/2006/main">
  <c r="E8" i="1" l="1"/>
  <c r="E9" i="1"/>
  <c r="B27" i="2" l="1"/>
  <c r="E16" i="1" s="1"/>
  <c r="A2" i="2" l="1"/>
  <c r="B2" i="2" s="1"/>
  <c r="C2" i="2" s="1"/>
  <c r="H1" i="1" l="1"/>
  <c r="A5" i="1" s="1"/>
  <c r="H2" i="1"/>
  <c r="G1" i="1"/>
  <c r="G2" i="1"/>
  <c r="A2" i="1" l="1"/>
</calcChain>
</file>

<file path=xl/sharedStrings.xml><?xml version="1.0" encoding="utf-8"?>
<sst xmlns="http://schemas.openxmlformats.org/spreadsheetml/2006/main" count="104" uniqueCount="103">
  <si>
    <t xml:space="preserve"> Справка о доходах и расходах краевого бюджета</t>
  </si>
  <si>
    <t>тыс.рублей</t>
  </si>
  <si>
    <t>Доходы</t>
  </si>
  <si>
    <t>Собственные доходы</t>
  </si>
  <si>
    <t>Финансовая помощь из федерального бюджета - всего, в том числе:</t>
  </si>
  <si>
    <t>Всего доходов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</si>
  <si>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</si>
  <si>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</si>
  <si>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</si>
  <si>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</si>
  <si>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Меры социальной поддержки отдельных категорий граждан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</si>
  <si>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</si>
  <si>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</si>
  <si>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</si>
  <si>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</si>
  <si>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</si>
  <si>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</si>
  <si>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</si>
  <si>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</si>
  <si>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</si>
  <si>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</si>
  <si>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</si>
  <si>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</si>
  <si>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</si>
  <si>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</si>
  <si>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</si>
  <si>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</si>
  <si>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</si>
  <si>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</si>
  <si>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Всего расход:</t>
  </si>
  <si>
    <t>Дотации на выравнивание бюджетной обеспеченности муниципальных районов (муниципальных, городских округов)</t>
  </si>
  <si>
    <t>Дотации на поддержку мер по обеспечению сбалансированности бюджетов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</si>
  <si>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</si>
  <si>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созданию и организации деятельности муниципальных комиссий по делам несовершеннолетних и защите их прав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</si>
  <si>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</si>
  <si>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</si>
  <si>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проживающих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</si>
  <si>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</si>
  <si>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</si>
  <si>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</si>
  <si>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</si>
  <si>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</si>
  <si>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</si>
  <si>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</si>
  <si>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</si>
  <si>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</si>
  <si>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</si>
  <si>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</si>
  <si>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при осуществлении деятельности по обращению с животными без владельцев в Камчатском крае</t>
  </si>
  <si>
    <t>Расходы, связанные с особым режимом безопасного функционирования закрытых административно-территориальных образований</t>
  </si>
  <si>
    <t>Выплата единовременного пособия при всех формах устройства детей, лишенных родительского попечения, в семью</t>
  </si>
  <si>
    <t>Всего:</t>
  </si>
  <si>
    <t>22.01.2021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</si>
  <si>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</si>
  <si>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</si>
  <si>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</si>
  <si>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</si>
  <si>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</si>
  <si>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</si>
  <si>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</si>
  <si>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</si>
  <si>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</si>
  <si>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и жилищной политики Камчатского края</t>
  </si>
  <si>
    <t>Министерство образования Камчатского края</t>
  </si>
  <si>
    <t>Министерство здравоохранения Камчатского края</t>
  </si>
  <si>
    <t>Министерство социального благополучия и семейной политики Камчатского края</t>
  </si>
  <si>
    <t>Министерство культуры Камчатского края</t>
  </si>
  <si>
    <t>Министерство специальных программ Камчатского края</t>
  </si>
  <si>
    <t>Министерство цифрового развития Камчатского края</t>
  </si>
  <si>
    <t>Министерство имущественных и земельных отношений Камчатского края</t>
  </si>
  <si>
    <t>Министерство труда и развития кадрового потенциала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</si>
  <si>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</si>
  <si>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</si>
  <si>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</si>
  <si>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</si>
  <si>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</si>
  <si>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</si>
  <si>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Инспекция государственного экологического надзора Камчатского края</t>
  </si>
  <si>
    <t>Государственная инспекция по контролю в сфере закупок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</si>
  <si>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</si>
  <si>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</si>
  <si>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</si>
  <si>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Агентство по внутренней политике Камчатского края</t>
  </si>
  <si>
    <t>Министерство спорта Камчатского края</t>
  </si>
  <si>
    <t>Агентство лесного хозяйства Камчатского края</t>
  </si>
  <si>
    <t>Министерство туризма Камчатского края</t>
  </si>
  <si>
    <t>администрация Корякского округа</t>
  </si>
  <si>
    <t>Министерство территориального развития Камчатского края</t>
  </si>
  <si>
    <t>Агентство по обращению с отходами Камчатского края</t>
  </si>
  <si>
    <t>Служба охраны объектов культурного наследия Камчатского края</t>
  </si>
  <si>
    <t>Агентство записи актов гражданского состояния и архивного дела Камчатского края</t>
  </si>
  <si>
    <t>Агентство по делам молодежи Камчатского края</t>
  </si>
  <si>
    <t>Министерство инвестиций, промышленности и предпринимательства Камчатского края</t>
  </si>
  <si>
    <t>ИТОГО</t>
  </si>
  <si>
    <t>11.01.2021</t>
  </si>
  <si>
    <t>Алеутский муниципальный округ</t>
  </si>
  <si>
    <t>Остатки бюджетных средств на 25.01.2021г.</t>
  </si>
  <si>
    <t>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</t>
  </si>
  <si>
    <t>Дотации бюджетам субъектов Российской Федерации на выравнивание бюджетной обеспеченности</t>
  </si>
  <si>
    <t>Дотации бюджетам субъектов Российской Федерации, связанные с особым режимом безопасного функционирования закрытых административно-территориальных образований</t>
  </si>
  <si>
    <t>Субвенции бюджетам субъектов Российской Федерации на осуществление отдельных полномочий в области лесных отношений</t>
  </si>
  <si>
    <t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</si>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</sst>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 tint="-0.34998626667073579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Border="1" applyAlignme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164" fontId="5" fillId="2" borderId="4" xfId="0" applyNumberFormat="1" applyFont="1" applyFill="1" applyBorder="1" applyAlignment="1"/>
    <xf numFmtId="164" fontId="3" fillId="0" borderId="4" xfId="0" applyNumberFormat="1" applyFont="1" applyFill="1" applyBorder="1" applyAlignment="1">
      <alignment horizontal="righ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164" fontId="3" fillId="0" borderId="0" xfId="0" applyNumberFormat="1" applyFont="1" applyFill="1" applyBorder="1" applyAlignment="1">
      <alignment horizontal="right" wrapText="1"/>
    </xf>
    <xf numFmtId="164" fontId="2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/>
    <xf numFmtId="0" fontId="3" fillId="0" borderId="4" xfId="0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6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right" wrapText="1"/>
    </xf>
    <xf numFmtId="164" fontId="2" fillId="2" borderId="4" xfId="0" applyNumberFormat="1" applyFont="1" applyFill="1" applyBorder="1" applyAlignment="1">
      <alignment horizontal="right" wrapText="1"/>
    </xf>
    <xf numFmtId="0" fontId="8" fillId="2" borderId="0" xfId="0" applyFont="1" applyFill="1" applyBorder="1" applyAlignment="1"/>
    <xf numFmtId="14" fontId="9" fillId="0" borderId="0" xfId="0" applyNumberFormat="1" applyFont="1"/>
    <xf numFmtId="0" fontId="10" fillId="0" borderId="0" xfId="0" applyFont="1"/>
    <xf numFmtId="0" fontId="1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14" fillId="0" borderId="0" xfId="0" applyNumberFormat="1" applyFont="1"/>
    <xf numFmtId="0" fontId="14" fillId="0" borderId="0" xfId="0" applyFont="1"/>
    <xf numFmtId="14" fontId="12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right"/>
    </xf>
    <xf numFmtId="164" fontId="3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164" fontId="5" fillId="2" borderId="4" xfId="0" applyNumberFormat="1" applyFont="1" applyFill="1" applyBorder="1" applyAlignment="1">
      <alignment horizontal="right" wrapText="1"/>
    </xf>
    <xf numFmtId="164" fontId="7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wrapText="1"/>
    </xf>
    <xf numFmtId="164" fontId="2" fillId="0" borderId="4" xfId="0" applyNumberFormat="1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view="pageBreakPreview" topLeftCell="A43" zoomScaleNormal="100" zoomScaleSheetLayoutView="100" workbookViewId="0">
      <selection activeCell="E9" sqref="E9"/>
    </sheetView>
  </sheetViews>
  <sheetFormatPr defaultColWidth="8.77734375" defaultRowHeight="13.8" x14ac:dyDescent="0.25"/>
  <cols>
    <col min="1" max="1" width="69.21875" style="31" customWidth="1"/>
    <col min="2" max="2" width="13.77734375" style="31" customWidth="1"/>
    <col min="3" max="4" width="14.44140625" style="31" customWidth="1"/>
    <col min="5" max="5" width="12.44140625" style="31" customWidth="1"/>
    <col min="6" max="6" width="12.5546875" style="31" customWidth="1"/>
    <col min="7" max="7" width="16" style="31" bestFit="1" customWidth="1"/>
    <col min="8" max="8" width="8.77734375" style="31"/>
    <col min="9" max="9" width="10.21875" style="31" bestFit="1" customWidth="1"/>
    <col min="10" max="16384" width="8.77734375" style="31"/>
  </cols>
  <sheetData>
    <row r="1" spans="1:9" ht="15.6" x14ac:dyDescent="0.3">
      <c r="A1" s="46" t="s">
        <v>0</v>
      </c>
      <c r="B1" s="46"/>
      <c r="C1" s="46"/>
      <c r="D1" s="46"/>
      <c r="E1" s="46"/>
      <c r="F1" s="37" t="s">
        <v>94</v>
      </c>
      <c r="G1" s="38" t="str">
        <f>TEXT(F1,"[$-FC19]ДД ММММ")</f>
        <v>11 января</v>
      </c>
      <c r="H1" s="38" t="str">
        <f>TEXT(F1,"[$-FC19]ДД.ММ.ГГГ \г")</f>
        <v>11.01.2021 г</v>
      </c>
    </row>
    <row r="2" spans="1:9" ht="15.6" x14ac:dyDescent="0.3">
      <c r="A2" s="46" t="str">
        <f>CONCATENATE("с ",G1," по ",G2,"ода")</f>
        <v>с 11 января по 22 января 2021 года</v>
      </c>
      <c r="B2" s="46"/>
      <c r="C2" s="46"/>
      <c r="D2" s="46"/>
      <c r="E2" s="46"/>
      <c r="F2" s="37" t="s">
        <v>52</v>
      </c>
      <c r="G2" s="38" t="str">
        <f>TEXT(F2,"[$-FC19]ДД ММММ ГГГ \г")</f>
        <v>22 января 2021 г</v>
      </c>
      <c r="H2" s="38" t="str">
        <f>TEXT(F2,"[$-FC19]ДД.ММ.ГГГ \г")</f>
        <v>22.01.2021 г</v>
      </c>
      <c r="I2" s="39"/>
    </row>
    <row r="3" spans="1:9" x14ac:dyDescent="0.25">
      <c r="A3" s="1"/>
      <c r="B3" s="2"/>
      <c r="C3" s="2"/>
      <c r="D3" s="2"/>
      <c r="E3" s="3"/>
    </row>
    <row r="4" spans="1:9" x14ac:dyDescent="0.25">
      <c r="A4" s="4"/>
      <c r="B4" s="5"/>
      <c r="C4" s="5"/>
      <c r="D4" s="6"/>
      <c r="E4" s="7" t="s">
        <v>1</v>
      </c>
    </row>
    <row r="5" spans="1:9" x14ac:dyDescent="0.25">
      <c r="A5" s="47" t="str">
        <f>CONCATENATE("Остатки средств на ",H1,".")</f>
        <v>Остатки средств на 11.01.2021 г.</v>
      </c>
      <c r="B5" s="48"/>
      <c r="C5" s="48"/>
      <c r="D5" s="49"/>
      <c r="E5" s="8">
        <v>1262011.8</v>
      </c>
      <c r="F5" s="39"/>
    </row>
    <row r="6" spans="1:9" x14ac:dyDescent="0.25">
      <c r="A6" s="10"/>
      <c r="B6" s="11"/>
      <c r="C6" s="11"/>
      <c r="D6" s="11"/>
      <c r="E6" s="12"/>
    </row>
    <row r="7" spans="1:9" x14ac:dyDescent="0.25">
      <c r="A7" s="56" t="s">
        <v>2</v>
      </c>
      <c r="B7" s="57"/>
      <c r="C7" s="57"/>
      <c r="D7" s="57"/>
      <c r="E7" s="13"/>
    </row>
    <row r="8" spans="1:9" x14ac:dyDescent="0.25">
      <c r="A8" s="51" t="s">
        <v>3</v>
      </c>
      <c r="B8" s="57"/>
      <c r="C8" s="57"/>
      <c r="D8" s="57"/>
      <c r="E8" s="9">
        <f>E16-E9</f>
        <v>1128544.1095999996</v>
      </c>
    </row>
    <row r="9" spans="1:9" x14ac:dyDescent="0.25">
      <c r="A9" s="58" t="s">
        <v>4</v>
      </c>
      <c r="B9" s="57"/>
      <c r="C9" s="57"/>
      <c r="D9" s="57"/>
      <c r="E9" s="14">
        <f>SUM(E10:E15)</f>
        <v>3527142.4</v>
      </c>
    </row>
    <row r="10" spans="1:9" ht="28.2" customHeight="1" x14ac:dyDescent="0.25">
      <c r="A10" s="58" t="s">
        <v>97</v>
      </c>
      <c r="B10" s="57"/>
      <c r="C10" s="57"/>
      <c r="D10" s="57"/>
      <c r="E10" s="14">
        <v>55246</v>
      </c>
    </row>
    <row r="11" spans="1:9" x14ac:dyDescent="0.25">
      <c r="A11" s="58" t="s">
        <v>98</v>
      </c>
      <c r="B11" s="57"/>
      <c r="C11" s="57"/>
      <c r="D11" s="57"/>
      <c r="E11" s="14">
        <v>3427400</v>
      </c>
    </row>
    <row r="12" spans="1:9" ht="27.6" customHeight="1" x14ac:dyDescent="0.25">
      <c r="A12" s="58" t="s">
        <v>99</v>
      </c>
      <c r="B12" s="57"/>
      <c r="C12" s="57"/>
      <c r="D12" s="57"/>
      <c r="E12" s="14">
        <v>40439</v>
      </c>
    </row>
    <row r="13" spans="1:9" ht="28.2" customHeight="1" x14ac:dyDescent="0.25">
      <c r="A13" s="58" t="s">
        <v>100</v>
      </c>
      <c r="B13" s="57"/>
      <c r="C13" s="57"/>
      <c r="D13" s="57"/>
      <c r="E13" s="14">
        <v>2762.9</v>
      </c>
    </row>
    <row r="14" spans="1:9" ht="25.8" customHeight="1" x14ac:dyDescent="0.25">
      <c r="A14" s="58" t="s">
        <v>101</v>
      </c>
      <c r="B14" s="57"/>
      <c r="C14" s="57"/>
      <c r="D14" s="57"/>
      <c r="E14" s="14">
        <v>1228.5</v>
      </c>
    </row>
    <row r="15" spans="1:9" ht="28.2" customHeight="1" x14ac:dyDescent="0.25">
      <c r="A15" s="58" t="s">
        <v>102</v>
      </c>
      <c r="B15" s="57"/>
      <c r="C15" s="57"/>
      <c r="D15" s="57"/>
      <c r="E15" s="14">
        <v>66</v>
      </c>
    </row>
    <row r="16" spans="1:9" x14ac:dyDescent="0.25">
      <c r="A16" s="50" t="s">
        <v>5</v>
      </c>
      <c r="B16" s="51"/>
      <c r="C16" s="51"/>
      <c r="D16" s="51"/>
      <c r="E16" s="13">
        <f>'Муниципальные районы'!B28-Учреждения!E5+'Муниципальные районы'!B27</f>
        <v>4655686.5095999995</v>
      </c>
    </row>
    <row r="17" spans="1:6" x14ac:dyDescent="0.25">
      <c r="A17" s="15"/>
      <c r="B17" s="16"/>
      <c r="C17" s="16"/>
      <c r="D17" s="6"/>
      <c r="E17" s="17"/>
    </row>
    <row r="18" spans="1:6" x14ac:dyDescent="0.25">
      <c r="A18" s="52" t="s">
        <v>14</v>
      </c>
      <c r="B18" s="54" t="s">
        <v>6</v>
      </c>
      <c r="C18" s="55" t="s">
        <v>7</v>
      </c>
      <c r="D18" s="55"/>
      <c r="E18" s="55"/>
    </row>
    <row r="19" spans="1:6" ht="82.8" x14ac:dyDescent="0.25">
      <c r="A19" s="53"/>
      <c r="B19" s="54"/>
      <c r="C19" s="18" t="s">
        <v>8</v>
      </c>
      <c r="D19" s="18" t="s">
        <v>9</v>
      </c>
      <c r="E19" s="18" t="s">
        <v>10</v>
      </c>
    </row>
    <row r="20" spans="1:6" x14ac:dyDescent="0.25">
      <c r="A20" s="19" t="s">
        <v>53</v>
      </c>
      <c r="B20" s="42">
        <v>5669.17821</v>
      </c>
      <c r="C20" s="42">
        <v>5345.9186200000004</v>
      </c>
      <c r="D20" s="42"/>
      <c r="E20" s="42"/>
      <c r="F20" s="41"/>
    </row>
    <row r="21" spans="1:6" x14ac:dyDescent="0.25">
      <c r="A21" s="19" t="s">
        <v>54</v>
      </c>
      <c r="B21" s="42">
        <v>4580.7</v>
      </c>
      <c r="C21" s="42">
        <v>4000</v>
      </c>
      <c r="D21" s="42"/>
      <c r="E21" s="42"/>
      <c r="F21" s="41"/>
    </row>
    <row r="22" spans="1:6" x14ac:dyDescent="0.25">
      <c r="A22" s="19" t="s">
        <v>55</v>
      </c>
      <c r="B22" s="42">
        <v>7152.1819999999998</v>
      </c>
      <c r="C22" s="42">
        <v>5600</v>
      </c>
      <c r="D22" s="42"/>
      <c r="E22" s="42"/>
      <c r="F22" s="41"/>
    </row>
    <row r="23" spans="1:6" x14ac:dyDescent="0.25">
      <c r="A23" s="19" t="s">
        <v>56</v>
      </c>
      <c r="B23" s="42">
        <v>60278.305399999997</v>
      </c>
      <c r="C23" s="42">
        <v>14451.141</v>
      </c>
      <c r="D23" s="42"/>
      <c r="E23" s="42">
        <v>160</v>
      </c>
      <c r="F23" s="41"/>
    </row>
    <row r="24" spans="1:6" ht="27.6" x14ac:dyDescent="0.25">
      <c r="A24" s="19" t="s">
        <v>57</v>
      </c>
      <c r="B24" s="42">
        <v>2027.7096300000001</v>
      </c>
      <c r="C24" s="42">
        <v>1558.0606299999999</v>
      </c>
      <c r="D24" s="42">
        <v>2.4213100000000001</v>
      </c>
      <c r="E24" s="42"/>
      <c r="F24" s="41"/>
    </row>
    <row r="25" spans="1:6" x14ac:dyDescent="0.25">
      <c r="A25" s="19" t="s">
        <v>58</v>
      </c>
      <c r="B25" s="42">
        <v>8035.4115700000002</v>
      </c>
      <c r="C25" s="42">
        <v>2900</v>
      </c>
      <c r="D25" s="42">
        <v>920</v>
      </c>
      <c r="E25" s="42"/>
      <c r="F25" s="41"/>
    </row>
    <row r="26" spans="1:6" x14ac:dyDescent="0.25">
      <c r="A26" s="19" t="s">
        <v>59</v>
      </c>
      <c r="B26" s="42">
        <v>3449.9104600000001</v>
      </c>
      <c r="C26" s="42">
        <v>2700</v>
      </c>
      <c r="D26" s="42">
        <v>680</v>
      </c>
      <c r="E26" s="42"/>
      <c r="F26" s="41"/>
    </row>
    <row r="27" spans="1:6" ht="27.6" x14ac:dyDescent="0.25">
      <c r="A27" s="19" t="s">
        <v>60</v>
      </c>
      <c r="B27" s="42">
        <v>36759.671000000002</v>
      </c>
      <c r="C27" s="42">
        <v>2800</v>
      </c>
      <c r="D27" s="42">
        <v>600</v>
      </c>
      <c r="E27" s="42"/>
      <c r="F27" s="41"/>
    </row>
    <row r="28" spans="1:6" x14ac:dyDescent="0.25">
      <c r="A28" s="19" t="s">
        <v>61</v>
      </c>
      <c r="B28" s="42">
        <v>20938.29538</v>
      </c>
      <c r="C28" s="42">
        <v>3700</v>
      </c>
      <c r="D28" s="42"/>
      <c r="E28" s="42"/>
      <c r="F28" s="41"/>
    </row>
    <row r="29" spans="1:6" x14ac:dyDescent="0.25">
      <c r="A29" s="19" t="s">
        <v>62</v>
      </c>
      <c r="B29" s="42">
        <v>19540.127</v>
      </c>
      <c r="C29" s="42">
        <v>11504.3</v>
      </c>
      <c r="D29" s="42">
        <v>3583</v>
      </c>
      <c r="E29" s="42"/>
      <c r="F29" s="41"/>
    </row>
    <row r="30" spans="1:6" x14ac:dyDescent="0.25">
      <c r="A30" s="19" t="s">
        <v>63</v>
      </c>
      <c r="B30" s="42">
        <v>125448.27374</v>
      </c>
      <c r="C30" s="42">
        <v>3390</v>
      </c>
      <c r="D30" s="42"/>
      <c r="E30" s="42">
        <v>280.43770999999998</v>
      </c>
      <c r="F30" s="41"/>
    </row>
    <row r="31" spans="1:6" x14ac:dyDescent="0.25">
      <c r="A31" s="19" t="s">
        <v>64</v>
      </c>
      <c r="B31" s="42">
        <v>432773.55619999999</v>
      </c>
      <c r="C31" s="42">
        <v>11275</v>
      </c>
      <c r="D31" s="42">
        <v>79.671199999999999</v>
      </c>
      <c r="E31" s="42">
        <v>238285.48705</v>
      </c>
      <c r="F31" s="41"/>
    </row>
    <row r="32" spans="1:6" ht="27.6" x14ac:dyDescent="0.25">
      <c r="A32" s="19" t="s">
        <v>65</v>
      </c>
      <c r="B32" s="42">
        <v>641015.32634999999</v>
      </c>
      <c r="C32" s="42">
        <v>11585</v>
      </c>
      <c r="D32" s="42">
        <v>5000</v>
      </c>
      <c r="E32" s="42">
        <v>469336.48706000001</v>
      </c>
      <c r="F32" s="41"/>
    </row>
    <row r="33" spans="1:6" x14ac:dyDescent="0.25">
      <c r="A33" s="19" t="s">
        <v>66</v>
      </c>
      <c r="B33" s="42">
        <v>31884.65436</v>
      </c>
      <c r="C33" s="42">
        <v>680.00676999999996</v>
      </c>
      <c r="D33" s="42"/>
      <c r="E33" s="42"/>
      <c r="F33" s="41"/>
    </row>
    <row r="34" spans="1:6" x14ac:dyDescent="0.25">
      <c r="A34" s="19" t="s">
        <v>67</v>
      </c>
      <c r="B34" s="42">
        <v>26782.8161</v>
      </c>
      <c r="C34" s="42">
        <v>21220.375</v>
      </c>
      <c r="D34" s="42">
        <v>840.53330000000005</v>
      </c>
      <c r="E34" s="42"/>
      <c r="F34" s="41"/>
    </row>
    <row r="35" spans="1:6" x14ac:dyDescent="0.25">
      <c r="A35" s="19" t="s">
        <v>68</v>
      </c>
      <c r="B35" s="42">
        <v>11426.38</v>
      </c>
      <c r="C35" s="42">
        <v>775</v>
      </c>
      <c r="D35" s="42">
        <v>101</v>
      </c>
      <c r="E35" s="42"/>
      <c r="F35" s="41"/>
    </row>
    <row r="36" spans="1:6" x14ac:dyDescent="0.25">
      <c r="A36" s="19" t="s">
        <v>69</v>
      </c>
      <c r="B36" s="42">
        <v>5605.1</v>
      </c>
      <c r="C36" s="42">
        <v>2100</v>
      </c>
      <c r="D36" s="42"/>
      <c r="E36" s="42"/>
      <c r="F36" s="41"/>
    </row>
    <row r="37" spans="1:6" x14ac:dyDescent="0.25">
      <c r="A37" s="19" t="s">
        <v>70</v>
      </c>
      <c r="B37" s="42">
        <v>41574.632239999999</v>
      </c>
      <c r="C37" s="42">
        <v>10688.1</v>
      </c>
      <c r="D37" s="42">
        <v>136</v>
      </c>
      <c r="E37" s="42">
        <v>27407.1914</v>
      </c>
      <c r="F37" s="41"/>
    </row>
    <row r="38" spans="1:6" x14ac:dyDescent="0.25">
      <c r="A38" s="19" t="s">
        <v>71</v>
      </c>
      <c r="B38" s="42">
        <v>13536.806500000001</v>
      </c>
      <c r="C38" s="42">
        <v>600</v>
      </c>
      <c r="D38" s="42"/>
      <c r="E38" s="42"/>
      <c r="F38" s="41"/>
    </row>
    <row r="39" spans="1:6" x14ac:dyDescent="0.25">
      <c r="A39" s="19" t="s">
        <v>72</v>
      </c>
      <c r="B39" s="42">
        <v>82338.585999999996</v>
      </c>
      <c r="C39" s="42">
        <v>5275</v>
      </c>
      <c r="D39" s="42">
        <v>900</v>
      </c>
      <c r="E39" s="42"/>
      <c r="F39" s="41"/>
    </row>
    <row r="40" spans="1:6" x14ac:dyDescent="0.25">
      <c r="A40" s="19" t="s">
        <v>73</v>
      </c>
      <c r="B40" s="42">
        <v>12323</v>
      </c>
      <c r="C40" s="42">
        <v>9400</v>
      </c>
      <c r="D40" s="42"/>
      <c r="E40" s="42"/>
      <c r="F40" s="41"/>
    </row>
    <row r="41" spans="1:6" x14ac:dyDescent="0.25">
      <c r="A41" s="19" t="s">
        <v>74</v>
      </c>
      <c r="B41" s="42">
        <v>4286.5</v>
      </c>
      <c r="C41" s="42">
        <v>3000</v>
      </c>
      <c r="D41" s="42">
        <v>500</v>
      </c>
      <c r="E41" s="42"/>
      <c r="F41" s="41"/>
    </row>
    <row r="42" spans="1:6" x14ac:dyDescent="0.25">
      <c r="A42" s="19" t="s">
        <v>75</v>
      </c>
      <c r="B42" s="42">
        <v>1151</v>
      </c>
      <c r="C42" s="42">
        <v>1000</v>
      </c>
      <c r="D42" s="42">
        <v>50</v>
      </c>
      <c r="E42" s="42"/>
      <c r="F42" s="41"/>
    </row>
    <row r="43" spans="1:6" x14ac:dyDescent="0.25">
      <c r="A43" s="19" t="s">
        <v>76</v>
      </c>
      <c r="B43" s="42">
        <v>1125</v>
      </c>
      <c r="C43" s="42">
        <v>1000</v>
      </c>
      <c r="D43" s="42"/>
      <c r="E43" s="42"/>
      <c r="F43" s="41"/>
    </row>
    <row r="44" spans="1:6" x14ac:dyDescent="0.25">
      <c r="A44" s="19" t="s">
        <v>77</v>
      </c>
      <c r="B44" s="42">
        <v>241.71087</v>
      </c>
      <c r="C44" s="42">
        <v>241.71087</v>
      </c>
      <c r="D44" s="42"/>
      <c r="E44" s="42"/>
      <c r="F44" s="41"/>
    </row>
    <row r="45" spans="1:6" x14ac:dyDescent="0.25">
      <c r="A45" s="19" t="s">
        <v>78</v>
      </c>
      <c r="B45" s="42">
        <v>274.90516000000002</v>
      </c>
      <c r="C45" s="42">
        <v>224.00800000000001</v>
      </c>
      <c r="D45" s="42"/>
      <c r="E45" s="42"/>
      <c r="F45" s="41"/>
    </row>
    <row r="46" spans="1:6" x14ac:dyDescent="0.25">
      <c r="A46" s="19" t="s">
        <v>79</v>
      </c>
      <c r="B46" s="42">
        <v>623.68214</v>
      </c>
      <c r="C46" s="42">
        <v>623.68214</v>
      </c>
      <c r="D46" s="42"/>
      <c r="E46" s="42"/>
      <c r="F46" s="41"/>
    </row>
    <row r="47" spans="1:6" x14ac:dyDescent="0.25">
      <c r="A47" s="19" t="s">
        <v>80</v>
      </c>
      <c r="B47" s="42">
        <v>13381.72946</v>
      </c>
      <c r="C47" s="42">
        <v>7232</v>
      </c>
      <c r="D47" s="42"/>
      <c r="E47" s="42"/>
      <c r="F47" s="41"/>
    </row>
    <row r="48" spans="1:6" ht="27.6" x14ac:dyDescent="0.25">
      <c r="A48" s="19" t="s">
        <v>81</v>
      </c>
      <c r="B48" s="42">
        <v>62.059840000000001</v>
      </c>
      <c r="C48" s="42"/>
      <c r="D48" s="42"/>
      <c r="E48" s="42"/>
      <c r="F48" s="41"/>
    </row>
    <row r="49" spans="1:6" x14ac:dyDescent="0.25">
      <c r="A49" s="19" t="s">
        <v>82</v>
      </c>
      <c r="B49" s="42">
        <v>1282.49479</v>
      </c>
      <c r="C49" s="42">
        <v>1185.88553</v>
      </c>
      <c r="D49" s="42">
        <v>43.800260000000002</v>
      </c>
      <c r="E49" s="42">
        <v>43.433999999999997</v>
      </c>
      <c r="F49" s="41"/>
    </row>
    <row r="50" spans="1:6" x14ac:dyDescent="0.25">
      <c r="A50" s="19" t="s">
        <v>83</v>
      </c>
      <c r="B50" s="42">
        <v>91244.275869999998</v>
      </c>
      <c r="C50" s="42">
        <v>2100</v>
      </c>
      <c r="D50" s="42"/>
      <c r="E50" s="42"/>
      <c r="F50" s="41"/>
    </row>
    <row r="51" spans="1:6" x14ac:dyDescent="0.25">
      <c r="A51" s="19" t="s">
        <v>84</v>
      </c>
      <c r="B51" s="42">
        <v>43595.317410000003</v>
      </c>
      <c r="C51" s="42">
        <v>5965</v>
      </c>
      <c r="D51" s="42">
        <v>1346.77836</v>
      </c>
      <c r="E51" s="42"/>
      <c r="F51" s="41"/>
    </row>
    <row r="52" spans="1:6" x14ac:dyDescent="0.25">
      <c r="A52" s="19" t="s">
        <v>85</v>
      </c>
      <c r="B52" s="42">
        <v>11460</v>
      </c>
      <c r="C52" s="42">
        <v>1800</v>
      </c>
      <c r="D52" s="42"/>
      <c r="E52" s="42"/>
      <c r="F52" s="41"/>
    </row>
    <row r="53" spans="1:6" x14ac:dyDescent="0.25">
      <c r="A53" s="19" t="s">
        <v>86</v>
      </c>
      <c r="B53" s="42">
        <v>687.24035000000003</v>
      </c>
      <c r="C53" s="42">
        <v>406.09035</v>
      </c>
      <c r="D53" s="42"/>
      <c r="E53" s="42"/>
      <c r="F53" s="41"/>
    </row>
    <row r="54" spans="1:6" x14ac:dyDescent="0.25">
      <c r="A54" s="19" t="s">
        <v>87</v>
      </c>
      <c r="B54" s="42">
        <v>577.31011000000001</v>
      </c>
      <c r="C54" s="42">
        <v>447.46147000000002</v>
      </c>
      <c r="D54" s="42">
        <v>129.84863999999999</v>
      </c>
      <c r="E54" s="42"/>
      <c r="F54" s="41"/>
    </row>
    <row r="55" spans="1:6" x14ac:dyDescent="0.25">
      <c r="A55" s="19" t="s">
        <v>88</v>
      </c>
      <c r="B55" s="42">
        <v>13793.83603</v>
      </c>
      <c r="C55" s="42">
        <v>285.48932000000002</v>
      </c>
      <c r="D55" s="42"/>
      <c r="E55" s="42"/>
      <c r="F55" s="41"/>
    </row>
    <row r="56" spans="1:6" x14ac:dyDescent="0.25">
      <c r="A56" s="19" t="s">
        <v>89</v>
      </c>
      <c r="B56" s="42">
        <v>86.511349999999993</v>
      </c>
      <c r="C56" s="42">
        <v>86.511349999999993</v>
      </c>
      <c r="D56" s="42"/>
      <c r="E56" s="42"/>
      <c r="F56" s="41"/>
    </row>
    <row r="57" spans="1:6" ht="27.6" x14ac:dyDescent="0.25">
      <c r="A57" s="19" t="s">
        <v>90</v>
      </c>
      <c r="B57" s="42">
        <v>2715.1385</v>
      </c>
      <c r="C57" s="42">
        <v>2457.9</v>
      </c>
      <c r="D57" s="42">
        <v>36.126510000000003</v>
      </c>
      <c r="E57" s="42"/>
      <c r="F57" s="41"/>
    </row>
    <row r="58" spans="1:6" x14ac:dyDescent="0.25">
      <c r="A58" s="19" t="s">
        <v>91</v>
      </c>
      <c r="B58" s="42">
        <v>10509.619430000001</v>
      </c>
      <c r="C58" s="42">
        <v>159.61942999999999</v>
      </c>
      <c r="D58" s="42"/>
      <c r="E58" s="42"/>
      <c r="F58" s="41"/>
    </row>
    <row r="59" spans="1:6" ht="27.6" x14ac:dyDescent="0.25">
      <c r="A59" s="19" t="s">
        <v>92</v>
      </c>
      <c r="B59" s="42">
        <v>14327.74583</v>
      </c>
      <c r="C59" s="42">
        <v>2585</v>
      </c>
      <c r="D59" s="42">
        <v>720</v>
      </c>
      <c r="E59" s="42"/>
      <c r="F59" s="41"/>
    </row>
    <row r="60" spans="1:6" x14ac:dyDescent="0.25">
      <c r="A60" s="20" t="s">
        <v>93</v>
      </c>
      <c r="B60" s="43">
        <v>1804566.6992800001</v>
      </c>
      <c r="C60" s="43">
        <v>162348.26048</v>
      </c>
      <c r="D60" s="43">
        <v>15669.17958</v>
      </c>
      <c r="E60" s="43">
        <v>735513.03722000006</v>
      </c>
      <c r="F60" s="41"/>
    </row>
    <row r="61" spans="1:6" x14ac:dyDescent="0.25">
      <c r="B61" s="41"/>
      <c r="C61" s="41"/>
      <c r="D61" s="41"/>
      <c r="E61" s="41"/>
    </row>
  </sheetData>
  <mergeCells count="16">
    <mergeCell ref="A1:E1"/>
    <mergeCell ref="A2:E2"/>
    <mergeCell ref="A5:D5"/>
    <mergeCell ref="A16:D16"/>
    <mergeCell ref="A18:A19"/>
    <mergeCell ref="B18:B19"/>
    <mergeCell ref="C18:E18"/>
    <mergeCell ref="A7:D7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view="pageBreakPreview" topLeftCell="A25" zoomScaleNormal="100" zoomScaleSheetLayoutView="100" workbookViewId="0">
      <selection activeCell="B29" sqref="B29"/>
    </sheetView>
  </sheetViews>
  <sheetFormatPr defaultColWidth="8.77734375" defaultRowHeight="13.8" x14ac:dyDescent="0.25"/>
  <cols>
    <col min="1" max="1" width="38.21875" style="31" customWidth="1"/>
    <col min="2" max="2" width="13.21875" style="31" customWidth="1"/>
    <col min="3" max="3" width="10.5546875" style="31" customWidth="1"/>
    <col min="4" max="4" width="13" style="31" customWidth="1"/>
    <col min="5" max="5" width="13.21875" style="31" customWidth="1"/>
    <col min="6" max="6" width="13.5546875" style="31" customWidth="1"/>
    <col min="7" max="7" width="13" style="31" customWidth="1"/>
    <col min="8" max="8" width="13.21875" style="31" customWidth="1"/>
    <col min="9" max="9" width="12.88671875" style="31" customWidth="1"/>
    <col min="10" max="10" width="12.77734375" style="31" customWidth="1"/>
    <col min="11" max="11" width="11" style="31" customWidth="1"/>
    <col min="12" max="12" width="13" style="31" customWidth="1"/>
    <col min="13" max="13" width="12.88671875" style="31" customWidth="1"/>
    <col min="14" max="14" width="13" style="31" customWidth="1"/>
    <col min="15" max="15" width="12.88671875" style="31" customWidth="1"/>
    <col min="16" max="16" width="10.77734375" style="31" customWidth="1"/>
    <col min="17" max="16384" width="8.77734375" style="31"/>
  </cols>
  <sheetData>
    <row r="1" spans="1:20" s="28" customFormat="1" ht="15.6" x14ac:dyDescent="0.3">
      <c r="A1" s="27" t="s">
        <v>52</v>
      </c>
      <c r="C1" s="29" t="s">
        <v>13</v>
      </c>
    </row>
    <row r="2" spans="1:20" x14ac:dyDescent="0.25">
      <c r="A2" s="30" t="str">
        <f>TEXT(EndData2,"[$-FC19]ДД.ММ.ГГГ")</f>
        <v>22.01.2021</v>
      </c>
      <c r="B2" s="30">
        <f>A2+1</f>
        <v>44219</v>
      </c>
      <c r="C2" s="26" t="str">
        <f>TEXT(B2,"[$-FC19]ДД.ММ.ГГГ")</f>
        <v>23.01.2021</v>
      </c>
      <c r="P2" s="32" t="s">
        <v>12</v>
      </c>
    </row>
    <row r="3" spans="1:20" ht="51.75" customHeight="1" x14ac:dyDescent="0.25">
      <c r="A3" s="23" t="s">
        <v>15</v>
      </c>
      <c r="B3" s="33" t="s">
        <v>16</v>
      </c>
      <c r="C3" s="34" t="s">
        <v>17</v>
      </c>
      <c r="D3" s="34" t="s">
        <v>18</v>
      </c>
      <c r="E3" s="34" t="s">
        <v>19</v>
      </c>
      <c r="F3" s="34" t="s">
        <v>20</v>
      </c>
      <c r="G3" s="34" t="s">
        <v>21</v>
      </c>
      <c r="H3" s="34" t="s">
        <v>22</v>
      </c>
      <c r="I3" s="34" t="s">
        <v>95</v>
      </c>
      <c r="J3" s="34" t="s">
        <v>23</v>
      </c>
      <c r="K3" s="34" t="s">
        <v>24</v>
      </c>
      <c r="L3" s="34" t="s">
        <v>25</v>
      </c>
      <c r="M3" s="34" t="s">
        <v>26</v>
      </c>
      <c r="N3" s="34" t="s">
        <v>27</v>
      </c>
      <c r="O3" s="34" t="s">
        <v>28</v>
      </c>
      <c r="P3" s="35" t="s">
        <v>11</v>
      </c>
    </row>
    <row r="4" spans="1:20" ht="39.6" x14ac:dyDescent="0.25">
      <c r="A4" s="21" t="s">
        <v>30</v>
      </c>
      <c r="B4" s="24"/>
      <c r="C4" s="24">
        <v>20209.25</v>
      </c>
      <c r="D4" s="24">
        <v>30178.75</v>
      </c>
      <c r="E4" s="24">
        <v>6416</v>
      </c>
      <c r="F4" s="24">
        <v>5515</v>
      </c>
      <c r="G4" s="24">
        <v>22792.833330000001</v>
      </c>
      <c r="H4" s="24">
        <v>12835.831</v>
      </c>
      <c r="I4" s="24"/>
      <c r="J4" s="24">
        <v>9360.6666700000005</v>
      </c>
      <c r="K4" s="24">
        <v>6386.75</v>
      </c>
      <c r="L4" s="24">
        <v>25826</v>
      </c>
      <c r="M4" s="24">
        <v>5235.8333199999997</v>
      </c>
      <c r="N4" s="24">
        <v>14091.833000000001</v>
      </c>
      <c r="O4" s="24">
        <v>15723</v>
      </c>
      <c r="P4" s="44">
        <v>174571.74731999999</v>
      </c>
      <c r="Q4" s="32"/>
      <c r="R4" s="32"/>
      <c r="S4" s="32"/>
      <c r="T4" s="32"/>
    </row>
    <row r="5" spans="1:20" ht="26.4" x14ac:dyDescent="0.25">
      <c r="A5" s="21" t="s">
        <v>31</v>
      </c>
      <c r="B5" s="24"/>
      <c r="C5" s="24">
        <v>975.41600000000005</v>
      </c>
      <c r="D5" s="24">
        <v>604.66600000000005</v>
      </c>
      <c r="E5" s="24">
        <v>1309</v>
      </c>
      <c r="F5" s="24">
        <v>253</v>
      </c>
      <c r="G5" s="24">
        <v>10900.166660000001</v>
      </c>
      <c r="H5" s="24">
        <v>1645.1759999999999</v>
      </c>
      <c r="I5" s="24"/>
      <c r="J5" s="24">
        <v>957.15274999999997</v>
      </c>
      <c r="K5" s="24">
        <v>3961</v>
      </c>
      <c r="L5" s="24"/>
      <c r="M5" s="24">
        <v>309.75</v>
      </c>
      <c r="N5" s="24">
        <v>4424.6000000000004</v>
      </c>
      <c r="O5" s="24">
        <v>8125.7784499999998</v>
      </c>
      <c r="P5" s="44">
        <v>33465.705860000002</v>
      </c>
      <c r="Q5" s="32"/>
      <c r="R5" s="32"/>
      <c r="S5" s="32"/>
      <c r="T5" s="32"/>
    </row>
    <row r="6" spans="1:20" ht="79.2" x14ac:dyDescent="0.25">
      <c r="A6" s="21" t="s">
        <v>32</v>
      </c>
      <c r="B6" s="24"/>
      <c r="C6" s="24">
        <v>4474.75</v>
      </c>
      <c r="D6" s="24">
        <v>652.75</v>
      </c>
      <c r="E6" s="24">
        <v>512.5</v>
      </c>
      <c r="F6" s="24">
        <v>173.5</v>
      </c>
      <c r="G6" s="24">
        <v>654.33333000000005</v>
      </c>
      <c r="H6" s="24">
        <v>211.15199999999999</v>
      </c>
      <c r="I6" s="24"/>
      <c r="J6" s="24"/>
      <c r="K6" s="24"/>
      <c r="L6" s="24">
        <v>267.25</v>
      </c>
      <c r="M6" s="24">
        <v>58</v>
      </c>
      <c r="N6" s="24">
        <v>247.833</v>
      </c>
      <c r="O6" s="24">
        <v>165</v>
      </c>
      <c r="P6" s="44">
        <v>7417.0683300000001</v>
      </c>
      <c r="Q6" s="32"/>
      <c r="R6" s="32"/>
      <c r="S6" s="32"/>
      <c r="T6" s="32"/>
    </row>
    <row r="7" spans="1:20" ht="79.2" x14ac:dyDescent="0.25">
      <c r="A7" s="21" t="s">
        <v>33</v>
      </c>
      <c r="B7" s="24">
        <v>463.50400000000002</v>
      </c>
      <c r="C7" s="24">
        <v>280.25</v>
      </c>
      <c r="D7" s="24">
        <v>186.833</v>
      </c>
      <c r="E7" s="24">
        <v>94</v>
      </c>
      <c r="F7" s="24">
        <v>87.3</v>
      </c>
      <c r="G7" s="24">
        <v>93.416659999999993</v>
      </c>
      <c r="H7" s="24">
        <v>302.09899999999999</v>
      </c>
      <c r="I7" s="24"/>
      <c r="J7" s="24">
        <v>83.165599999999998</v>
      </c>
      <c r="K7" s="24">
        <v>72.912000000000006</v>
      </c>
      <c r="L7" s="24">
        <v>100.75</v>
      </c>
      <c r="M7" s="24">
        <v>32</v>
      </c>
      <c r="N7" s="24">
        <v>122.27500000000001</v>
      </c>
      <c r="O7" s="24">
        <v>110.842</v>
      </c>
      <c r="P7" s="44">
        <v>2029.34726</v>
      </c>
      <c r="Q7" s="32"/>
      <c r="R7" s="32"/>
      <c r="S7" s="32"/>
      <c r="T7" s="32"/>
    </row>
    <row r="8" spans="1:20" ht="52.8" x14ac:dyDescent="0.25">
      <c r="A8" s="21" t="s">
        <v>34</v>
      </c>
      <c r="B8" s="24">
        <v>500.47300000000001</v>
      </c>
      <c r="C8" s="24">
        <v>187.45400000000001</v>
      </c>
      <c r="D8" s="24">
        <v>300</v>
      </c>
      <c r="E8" s="24">
        <v>242</v>
      </c>
      <c r="F8" s="24">
        <v>75.8</v>
      </c>
      <c r="G8" s="24">
        <v>440</v>
      </c>
      <c r="H8" s="24">
        <v>70</v>
      </c>
      <c r="I8" s="24">
        <v>35</v>
      </c>
      <c r="J8" s="24">
        <v>272.31599999999997</v>
      </c>
      <c r="K8" s="24">
        <v>82.025999999999996</v>
      </c>
      <c r="L8" s="24">
        <v>86.332999999999998</v>
      </c>
      <c r="M8" s="24">
        <v>36</v>
      </c>
      <c r="N8" s="24">
        <v>76.8</v>
      </c>
      <c r="O8" s="24">
        <v>87.625</v>
      </c>
      <c r="P8" s="44">
        <v>2491.8270000000002</v>
      </c>
      <c r="Q8" s="32"/>
      <c r="R8" s="32"/>
      <c r="S8" s="32"/>
      <c r="T8" s="32"/>
    </row>
    <row r="9" spans="1:20" ht="79.2" x14ac:dyDescent="0.25">
      <c r="A9" s="21" t="s">
        <v>35</v>
      </c>
      <c r="B9" s="24">
        <v>1480.934</v>
      </c>
      <c r="C9" s="24">
        <v>1504.5522800000001</v>
      </c>
      <c r="D9" s="24">
        <v>240</v>
      </c>
      <c r="E9" s="24">
        <v>166</v>
      </c>
      <c r="F9" s="24">
        <v>121.4</v>
      </c>
      <c r="G9" s="24">
        <v>245</v>
      </c>
      <c r="H9" s="24">
        <v>105</v>
      </c>
      <c r="I9" s="24">
        <v>114</v>
      </c>
      <c r="J9" s="24">
        <v>61.643999999999998</v>
      </c>
      <c r="K9" s="24">
        <v>170.56200000000001</v>
      </c>
      <c r="L9" s="24">
        <v>187.56299999999999</v>
      </c>
      <c r="M9" s="24">
        <v>77</v>
      </c>
      <c r="N9" s="24">
        <v>307.75</v>
      </c>
      <c r="O9" s="24">
        <v>161.65371999999999</v>
      </c>
      <c r="P9" s="44">
        <v>4943.0590000000002</v>
      </c>
      <c r="Q9" s="32"/>
      <c r="R9" s="32"/>
      <c r="S9" s="32"/>
      <c r="T9" s="32"/>
    </row>
    <row r="10" spans="1:20" ht="105.6" x14ac:dyDescent="0.25">
      <c r="A10" s="21" t="s">
        <v>36</v>
      </c>
      <c r="B10" s="24"/>
      <c r="C10" s="24">
        <v>2200</v>
      </c>
      <c r="D10" s="24">
        <v>204.84</v>
      </c>
      <c r="E10" s="24"/>
      <c r="F10" s="24"/>
      <c r="G10" s="24"/>
      <c r="H10" s="24"/>
      <c r="I10" s="24"/>
      <c r="J10" s="24">
        <v>80.900000000000006</v>
      </c>
      <c r="K10" s="24"/>
      <c r="L10" s="24"/>
      <c r="M10" s="24"/>
      <c r="N10" s="24"/>
      <c r="O10" s="24"/>
      <c r="P10" s="44">
        <v>2485.7399999999998</v>
      </c>
      <c r="Q10" s="32"/>
      <c r="R10" s="32"/>
      <c r="S10" s="32"/>
      <c r="T10" s="32"/>
    </row>
    <row r="11" spans="1:20" ht="105.6" x14ac:dyDescent="0.25">
      <c r="A11" s="21" t="s">
        <v>37</v>
      </c>
      <c r="B11" s="24"/>
      <c r="C11" s="24">
        <v>4632.8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44">
        <v>4632.8</v>
      </c>
      <c r="Q11" s="32"/>
      <c r="R11" s="32"/>
      <c r="S11" s="32"/>
      <c r="T11" s="32"/>
    </row>
    <row r="12" spans="1:20" ht="79.2" x14ac:dyDescent="0.25">
      <c r="A12" s="21" t="s">
        <v>38</v>
      </c>
      <c r="B12" s="24"/>
      <c r="C12" s="24">
        <v>303.04969999999997</v>
      </c>
      <c r="D12" s="24"/>
      <c r="E12" s="24"/>
      <c r="F12" s="24"/>
      <c r="G12" s="24">
        <v>76</v>
      </c>
      <c r="H12" s="24"/>
      <c r="I12" s="24"/>
      <c r="J12" s="24">
        <v>73</v>
      </c>
      <c r="K12" s="24"/>
      <c r="L12" s="24"/>
      <c r="M12" s="24">
        <v>15.25</v>
      </c>
      <c r="N12" s="24"/>
      <c r="O12" s="24"/>
      <c r="P12" s="44">
        <v>467.29969999999997</v>
      </c>
      <c r="Q12" s="32"/>
      <c r="R12" s="32"/>
      <c r="S12" s="32"/>
      <c r="T12" s="32"/>
    </row>
    <row r="13" spans="1:20" ht="316.8" x14ac:dyDescent="0.25">
      <c r="A13" s="21" t="s">
        <v>39</v>
      </c>
      <c r="B13" s="24"/>
      <c r="C13" s="24">
        <v>18891.232370000002</v>
      </c>
      <c r="D13" s="24">
        <v>3000</v>
      </c>
      <c r="E13" s="24">
        <v>1200</v>
      </c>
      <c r="F13" s="24">
        <v>127.15</v>
      </c>
      <c r="G13" s="24">
        <v>4852.9160000000002</v>
      </c>
      <c r="H13" s="24">
        <v>1424.586</v>
      </c>
      <c r="I13" s="24">
        <v>141</v>
      </c>
      <c r="J13" s="24">
        <v>3500</v>
      </c>
      <c r="K13" s="24">
        <v>2449</v>
      </c>
      <c r="L13" s="24">
        <v>2115</v>
      </c>
      <c r="M13" s="24"/>
      <c r="N13" s="24">
        <v>1800</v>
      </c>
      <c r="O13" s="24">
        <v>1230</v>
      </c>
      <c r="P13" s="44">
        <v>40730.88437</v>
      </c>
      <c r="Q13" s="32"/>
      <c r="R13" s="32"/>
      <c r="S13" s="32"/>
      <c r="T13" s="32"/>
    </row>
    <row r="14" spans="1:20" ht="158.4" x14ac:dyDescent="0.25">
      <c r="A14" s="21" t="s">
        <v>40</v>
      </c>
      <c r="B14" s="24">
        <v>179751.55729999999</v>
      </c>
      <c r="C14" s="24">
        <v>106000</v>
      </c>
      <c r="D14" s="24">
        <v>21836.58367</v>
      </c>
      <c r="E14" s="24">
        <v>20500</v>
      </c>
      <c r="F14" s="24">
        <v>10538.7</v>
      </c>
      <c r="G14" s="24">
        <v>11097.75</v>
      </c>
      <c r="H14" s="24"/>
      <c r="I14" s="24"/>
      <c r="J14" s="24">
        <v>26602.3</v>
      </c>
      <c r="K14" s="24">
        <v>8882.1939999999995</v>
      </c>
      <c r="L14" s="24">
        <v>21729.599999999999</v>
      </c>
      <c r="M14" s="24">
        <v>17780</v>
      </c>
      <c r="N14" s="24">
        <v>19280</v>
      </c>
      <c r="O14" s="24">
        <v>16266.278</v>
      </c>
      <c r="P14" s="44">
        <v>460264.96296999999</v>
      </c>
      <c r="Q14" s="32"/>
      <c r="R14" s="32"/>
      <c r="S14" s="32"/>
      <c r="T14" s="32"/>
    </row>
    <row r="15" spans="1:20" ht="92.4" x14ac:dyDescent="0.25">
      <c r="A15" s="21" t="s">
        <v>41</v>
      </c>
      <c r="B15" s="24">
        <v>10000</v>
      </c>
      <c r="C15" s="24">
        <v>13407.078</v>
      </c>
      <c r="D15" s="24">
        <v>1883</v>
      </c>
      <c r="E15" s="24">
        <v>2000</v>
      </c>
      <c r="F15" s="24">
        <v>475</v>
      </c>
      <c r="G15" s="24">
        <v>623.70000000000005</v>
      </c>
      <c r="H15" s="24"/>
      <c r="I15" s="24"/>
      <c r="J15" s="24">
        <v>5076</v>
      </c>
      <c r="K15" s="24">
        <v>1700</v>
      </c>
      <c r="L15" s="24"/>
      <c r="M15" s="24">
        <v>1315</v>
      </c>
      <c r="N15" s="24">
        <v>1800</v>
      </c>
      <c r="O15" s="24">
        <v>2210</v>
      </c>
      <c r="P15" s="44">
        <v>40489.777999999998</v>
      </c>
      <c r="Q15" s="32"/>
      <c r="R15" s="32"/>
      <c r="S15" s="32"/>
      <c r="T15" s="32"/>
    </row>
    <row r="16" spans="1:20" ht="132" x14ac:dyDescent="0.25">
      <c r="A16" s="21" t="s">
        <v>42</v>
      </c>
      <c r="B16" s="24"/>
      <c r="C16" s="24">
        <v>7.4480000000000004</v>
      </c>
      <c r="D16" s="24"/>
      <c r="E16" s="24"/>
      <c r="F16" s="24"/>
      <c r="G16" s="24"/>
      <c r="H16" s="24"/>
      <c r="I16" s="24"/>
      <c r="J16" s="24"/>
      <c r="K16" s="24"/>
      <c r="L16" s="24"/>
      <c r="M16" s="24">
        <v>4</v>
      </c>
      <c r="N16" s="24"/>
      <c r="O16" s="24"/>
      <c r="P16" s="44">
        <v>11.448</v>
      </c>
      <c r="Q16" s="32"/>
      <c r="R16" s="32"/>
      <c r="S16" s="32"/>
      <c r="T16" s="32"/>
    </row>
    <row r="17" spans="1:20" ht="79.2" x14ac:dyDescent="0.25">
      <c r="A17" s="21" t="s">
        <v>43</v>
      </c>
      <c r="B17" s="24">
        <v>300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44">
        <v>300</v>
      </c>
      <c r="Q17" s="32"/>
      <c r="R17" s="32"/>
      <c r="S17" s="32"/>
      <c r="T17" s="32"/>
    </row>
    <row r="18" spans="1:20" ht="118.8" x14ac:dyDescent="0.25">
      <c r="A18" s="21" t="s">
        <v>44</v>
      </c>
      <c r="B18" s="24">
        <v>10851.028</v>
      </c>
      <c r="C18" s="24">
        <v>3194.4450000000002</v>
      </c>
      <c r="D18" s="24">
        <v>505</v>
      </c>
      <c r="E18" s="24">
        <v>270</v>
      </c>
      <c r="F18" s="24">
        <v>95</v>
      </c>
      <c r="G18" s="24">
        <v>391.67</v>
      </c>
      <c r="H18" s="24"/>
      <c r="I18" s="24"/>
      <c r="J18" s="24">
        <v>2010</v>
      </c>
      <c r="K18" s="24">
        <v>250</v>
      </c>
      <c r="L18" s="24"/>
      <c r="M18" s="24">
        <v>380</v>
      </c>
      <c r="N18" s="24">
        <v>250</v>
      </c>
      <c r="O18" s="24">
        <v>464.97399999999999</v>
      </c>
      <c r="P18" s="44">
        <v>18662.116999999998</v>
      </c>
      <c r="Q18" s="32"/>
      <c r="R18" s="32"/>
      <c r="S18" s="32"/>
      <c r="T18" s="32"/>
    </row>
    <row r="19" spans="1:20" ht="118.8" x14ac:dyDescent="0.25">
      <c r="A19" s="21" t="s">
        <v>45</v>
      </c>
      <c r="B19" s="24">
        <v>127990.87463000001</v>
      </c>
      <c r="C19" s="24">
        <v>63374.411999999997</v>
      </c>
      <c r="D19" s="24">
        <v>8171.5</v>
      </c>
      <c r="E19" s="24">
        <v>10450</v>
      </c>
      <c r="F19" s="24">
        <v>2107.5100000000002</v>
      </c>
      <c r="G19" s="24">
        <v>5090.5</v>
      </c>
      <c r="H19" s="24"/>
      <c r="I19" s="24"/>
      <c r="J19" s="24">
        <v>23796.2</v>
      </c>
      <c r="K19" s="24">
        <v>4188.2</v>
      </c>
      <c r="L19" s="24">
        <v>5313.4</v>
      </c>
      <c r="M19" s="24">
        <v>6370</v>
      </c>
      <c r="N19" s="24">
        <v>7342</v>
      </c>
      <c r="O19" s="24">
        <v>3740.4831600000002</v>
      </c>
      <c r="P19" s="44">
        <v>267935.07978999999</v>
      </c>
      <c r="Q19" s="32"/>
      <c r="R19" s="32"/>
      <c r="S19" s="32"/>
      <c r="T19" s="32"/>
    </row>
    <row r="20" spans="1:20" ht="66" x14ac:dyDescent="0.25">
      <c r="A20" s="21" t="s">
        <v>46</v>
      </c>
      <c r="B20" s="24"/>
      <c r="C20" s="24">
        <v>4902.75</v>
      </c>
      <c r="D20" s="24">
        <v>2632</v>
      </c>
      <c r="E20" s="24"/>
      <c r="F20" s="24">
        <v>331.2</v>
      </c>
      <c r="G20" s="24">
        <v>3000</v>
      </c>
      <c r="H20" s="24">
        <v>119.21755</v>
      </c>
      <c r="I20" s="24"/>
      <c r="J20" s="24"/>
      <c r="K20" s="24">
        <v>388.91500000000002</v>
      </c>
      <c r="L20" s="24">
        <v>300</v>
      </c>
      <c r="M20" s="24">
        <v>697.1</v>
      </c>
      <c r="N20" s="24">
        <v>1134.3679999999999</v>
      </c>
      <c r="O20" s="24"/>
      <c r="P20" s="44">
        <v>13505.55055</v>
      </c>
      <c r="Q20" s="32"/>
      <c r="R20" s="32"/>
      <c r="S20" s="32"/>
      <c r="T20" s="32"/>
    </row>
    <row r="21" spans="1:20" ht="92.4" x14ac:dyDescent="0.25">
      <c r="A21" s="21" t="s">
        <v>47</v>
      </c>
      <c r="B21" s="24">
        <v>2380.8602500000002</v>
      </c>
      <c r="C21" s="24">
        <v>1244.373</v>
      </c>
      <c r="D21" s="24">
        <v>311</v>
      </c>
      <c r="E21" s="24">
        <v>173.4</v>
      </c>
      <c r="F21" s="24">
        <v>71</v>
      </c>
      <c r="G21" s="24">
        <v>41.021000000000001</v>
      </c>
      <c r="H21" s="24"/>
      <c r="I21" s="24"/>
      <c r="J21" s="24">
        <v>373.2</v>
      </c>
      <c r="K21" s="24">
        <v>65.168999999999997</v>
      </c>
      <c r="L21" s="24">
        <v>149.75</v>
      </c>
      <c r="M21" s="24">
        <v>130</v>
      </c>
      <c r="N21" s="24">
        <v>110</v>
      </c>
      <c r="O21" s="24">
        <v>111.7269</v>
      </c>
      <c r="P21" s="44">
        <v>5161.5001499999998</v>
      </c>
      <c r="Q21" s="32"/>
      <c r="R21" s="32"/>
      <c r="S21" s="32"/>
      <c r="T21" s="32"/>
    </row>
    <row r="22" spans="1:20" ht="79.2" x14ac:dyDescent="0.25">
      <c r="A22" s="21" t="s">
        <v>48</v>
      </c>
      <c r="B22" s="24"/>
      <c r="C22" s="24">
        <v>5239.8384599999999</v>
      </c>
      <c r="D22" s="24"/>
      <c r="E22" s="24"/>
      <c r="F22" s="24"/>
      <c r="G22" s="24">
        <v>399.66665999999998</v>
      </c>
      <c r="H22" s="24">
        <v>100</v>
      </c>
      <c r="I22" s="24"/>
      <c r="J22" s="24">
        <v>376.08600000000001</v>
      </c>
      <c r="K22" s="24"/>
      <c r="L22" s="24"/>
      <c r="M22" s="24"/>
      <c r="N22" s="24"/>
      <c r="O22" s="24"/>
      <c r="P22" s="44">
        <v>6115.59112</v>
      </c>
      <c r="Q22" s="32"/>
      <c r="R22" s="32"/>
      <c r="S22" s="32"/>
      <c r="T22" s="32"/>
    </row>
    <row r="23" spans="1:20" ht="52.8" x14ac:dyDescent="0.25">
      <c r="A23" s="21" t="s">
        <v>49</v>
      </c>
      <c r="B23" s="24"/>
      <c r="C23" s="24"/>
      <c r="D23" s="24"/>
      <c r="E23" s="24"/>
      <c r="F23" s="24"/>
      <c r="G23" s="24"/>
      <c r="H23" s="24"/>
      <c r="I23" s="24"/>
      <c r="J23" s="24">
        <v>40349</v>
      </c>
      <c r="K23" s="24"/>
      <c r="L23" s="24"/>
      <c r="M23" s="24"/>
      <c r="N23" s="24"/>
      <c r="O23" s="24"/>
      <c r="P23" s="44">
        <v>40349</v>
      </c>
      <c r="Q23" s="32"/>
      <c r="R23" s="32"/>
      <c r="S23" s="32"/>
      <c r="T23" s="32"/>
    </row>
    <row r="24" spans="1:20" ht="39.6" x14ac:dyDescent="0.25">
      <c r="A24" s="21" t="s">
        <v>50</v>
      </c>
      <c r="B24" s="24">
        <v>440.21163999999999</v>
      </c>
      <c r="C24" s="24">
        <v>230.45272</v>
      </c>
      <c r="D24" s="24"/>
      <c r="E24" s="24">
        <v>86.41977</v>
      </c>
      <c r="F24" s="24"/>
      <c r="G24" s="24">
        <v>28.80659</v>
      </c>
      <c r="H24" s="24"/>
      <c r="I24" s="24"/>
      <c r="J24" s="24"/>
      <c r="K24" s="24">
        <v>57.61318</v>
      </c>
      <c r="L24" s="24"/>
      <c r="M24" s="24"/>
      <c r="N24" s="24"/>
      <c r="O24" s="24"/>
      <c r="P24" s="44">
        <v>843.50390000000004</v>
      </c>
      <c r="Q24" s="32"/>
      <c r="R24" s="32"/>
      <c r="S24" s="32"/>
      <c r="T24" s="32"/>
    </row>
    <row r="25" spans="1:20" x14ac:dyDescent="0.25">
      <c r="A25" s="22" t="s">
        <v>51</v>
      </c>
      <c r="B25" s="25">
        <v>334159.44282</v>
      </c>
      <c r="C25" s="25">
        <v>251259.55153</v>
      </c>
      <c r="D25" s="25">
        <v>70706.92267</v>
      </c>
      <c r="E25" s="25">
        <v>43419.319770000002</v>
      </c>
      <c r="F25" s="25">
        <v>19971.560000000001</v>
      </c>
      <c r="G25" s="25">
        <v>60727.780229999997</v>
      </c>
      <c r="H25" s="25">
        <v>16813.061549999999</v>
      </c>
      <c r="I25" s="25">
        <v>290</v>
      </c>
      <c r="J25" s="25">
        <v>112971.63102</v>
      </c>
      <c r="K25" s="25">
        <v>28654.341179999999</v>
      </c>
      <c r="L25" s="25">
        <v>56075.646000000001</v>
      </c>
      <c r="M25" s="25">
        <v>32439.93332</v>
      </c>
      <c r="N25" s="25">
        <v>50987.459000000003</v>
      </c>
      <c r="O25" s="25">
        <v>48397.361230000002</v>
      </c>
      <c r="P25" s="44">
        <v>1126874.0103199999</v>
      </c>
      <c r="Q25" s="40"/>
      <c r="R25" s="40"/>
      <c r="S25" s="40"/>
      <c r="T25" s="40"/>
    </row>
    <row r="26" spans="1:20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1:20" x14ac:dyDescent="0.25">
      <c r="A27" s="36" t="s">
        <v>29</v>
      </c>
      <c r="B27" s="45">
        <f>Учреждения!B60+'Муниципальные районы'!P25</f>
        <v>2931440.7095999997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  <row r="28" spans="1:20" ht="32.25" customHeight="1" x14ac:dyDescent="0.25">
      <c r="A28" s="36" t="s">
        <v>96</v>
      </c>
      <c r="B28" s="45">
        <v>2986257.6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</sheetData>
  <pageMargins left="0.23622047244094491" right="0.23622047244094491" top="0.74803149606299213" bottom="0.74803149606299213" header="0.31496062992125984" footer="0.31496062992125984"/>
  <pageSetup paperSize="9" scale="62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Учреждения</vt:lpstr>
      <vt:lpstr>Муниципальные районы</vt:lpstr>
      <vt:lpstr>EndData</vt:lpstr>
      <vt:lpstr>EndData1</vt:lpstr>
      <vt:lpstr>EndData2</vt:lpstr>
      <vt:lpstr>StartData</vt:lpstr>
      <vt:lpstr>StartData1</vt:lpstr>
      <vt:lpstr>'Муниципальные районы'!Заголовки_для_печати</vt:lpstr>
      <vt:lpstr>Учреждения!Заголовки_для_печати</vt:lpstr>
      <vt:lpstr>'Муниципальные районы'!Область_печати</vt:lpstr>
      <vt:lpstr>Учреждения!Область_печати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2021-01-27T02:05:35Z</dcterms:modified>
</cp:coreProperties>
</file>