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04"/>
  </bookViews>
  <sheets>
    <sheet name="Бюджетополучатели" sheetId="1" r:id="rId1"/>
    <sheet name="Муниципальные районы" sheetId="2" r:id="rId2"/>
  </sheets>
  <definedNames>
    <definedName name="Date">Бюджетополучатели!$E$8</definedName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EndDate">Бюджетополучатели!$E$25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Бюджетополучатели!$E$7</definedName>
    <definedName name="_xlnm.Print_Titles" localSheetId="0">Бюджетополучатели!$31:$32</definedName>
    <definedName name="_xlnm.Print_Titles" localSheetId="1">'Муниципальные районы'!$1:$3</definedName>
    <definedName name="_xlnm.Print_Area" localSheetId="0">Бюджетополучатели!$A$1:$D$74</definedName>
    <definedName name="_xlnm.Print_Area" localSheetId="1">'Муниципальные районы'!$A$1:$P$25</definedName>
  </definedNames>
  <calcPr calcId="162913"/>
</workbook>
</file>

<file path=xl/calcChain.xml><?xml version="1.0" encoding="utf-8"?>
<calcChain xmlns="http://schemas.openxmlformats.org/spreadsheetml/2006/main">
  <c r="D8" i="1" l="1"/>
  <c r="B41" i="1"/>
  <c r="D26" i="1" l="1"/>
  <c r="D25" i="1" s="1"/>
  <c r="D6" i="1" s="1"/>
  <c r="E3" i="1" l="1"/>
  <c r="H1" i="1" l="1"/>
  <c r="F1" i="1" l="1"/>
  <c r="E6" i="1" s="1"/>
  <c r="A2" i="1" s="1"/>
  <c r="G3" i="1" l="1"/>
  <c r="F3" i="1" l="1"/>
  <c r="A2" i="2"/>
  <c r="G1" i="1" l="1"/>
  <c r="G2" i="1"/>
  <c r="F2" i="1"/>
</calcChain>
</file>

<file path=xl/sharedStrings.xml><?xml version="1.0" encoding="utf-8"?>
<sst xmlns="http://schemas.openxmlformats.org/spreadsheetml/2006/main" count="116" uniqueCount="113">
  <si>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</si>
  <si>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</si>
  <si>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</si>
  <si>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</si>
  <si>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</si>
  <si>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</si>
  <si>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</si>
  <si>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</si>
  <si>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</si>
  <si>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</si>
  <si>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</si>
  <si>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</si>
  <si>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</si>
  <si>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</si>
  <si>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</si>
  <si>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</si>
  <si>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</si>
  <si>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</si>
  <si>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</si>
  <si>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</si>
  <si>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</si>
  <si>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</si>
  <si>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</si>
  <si>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</si>
  <si>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</si>
  <si>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</si>
  <si>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</si>
  <si>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</si>
  <si>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</si>
  <si>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</si>
  <si>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</si>
  <si>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01.01.2021</t>
  </si>
  <si>
    <t>01.02.2021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</si>
  <si>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</si>
  <si>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</si>
  <si>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</si>
  <si>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</si>
  <si>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</si>
  <si>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</si>
  <si>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</si>
  <si>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</si>
  <si>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</si>
  <si>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</si>
  <si>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</si>
  <si>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</si>
  <si>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</si>
  <si>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</si>
  <si>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</si>
  <si>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</si>
  <si>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</si>
  <si>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</si>
  <si>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</si>
  <si>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Расходы, связанные с особым режимом безопасного функционирования закрытых административно-территориальных образований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</si>
  <si>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</si>
  <si>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</si>
  <si>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</si>
  <si>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</si>
  <si>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</si>
  <si>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</si>
  <si>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</si>
  <si>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</si>
  <si>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</si>
  <si>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</si>
  <si>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</si>
  <si>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</si>
  <si>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</si>
  <si>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</si>
  <si>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</si>
  <si>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</si>
  <si>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</si>
  <si>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</si>
  <si>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</si>
  <si>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</si>
  <si>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</si>
  <si>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</si>
  <si>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</si>
  <si>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</si>
  <si>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</si>
  <si>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</si>
  <si>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</si>
  <si>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</si>
  <si>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</si>
  <si>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</si>
  <si>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</si>
  <si>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</si>
  <si>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</si>
  <si>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</si>
  <si>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</si>
  <si>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по обращению с отходами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</si>
  <si>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</si>
  <si>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</si>
  <si>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Агентство по делам молодежи Камчатского края</t>
  </si>
  <si>
    <t>Министерство инвестиций, промышленности и предпринимательства Камчатского края</t>
  </si>
  <si>
    <t>31.01.2021</t>
  </si>
  <si>
    <t>Остатки средств на 01.01.2021 года</t>
  </si>
  <si>
    <t>Остатки средств на 01.02.2021 года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</si>
  <si>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</si>
  <si>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</si>
  <si>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</si>
  <si>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</si>
  <si>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</si>
  <si>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</si>
  <si>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</si>
  <si>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</si>
  <si>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</si>
  <si>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</si>
  <si>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</si>
  <si>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Субвенции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</si>
  <si>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</si>
  <si>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(образование)</t>
  </si>
  <si>
    <t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</si>
  <si>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</si>
  <si>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Процентные платежи по государственному долгу Камчатского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</si>
</sst>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2" fillId="0" borderId="0" applyNumberFormat="0" applyBorder="0" applyAlignment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4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49" fontId="5" fillId="2" borderId="4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4" xfId="0" applyFont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view="pageBreakPreview" topLeftCell="A55" zoomScaleNormal="100" zoomScaleSheetLayoutView="100" workbookViewId="0">
      <selection activeCell="F33" sqref="F33"/>
    </sheetView>
  </sheetViews>
  <sheetFormatPr defaultRowHeight="14.4" x14ac:dyDescent="0.3"/>
  <cols>
    <col min="1" max="1" width="69.33203125" customWidth="1"/>
    <col min="2" max="2" width="18.109375" customWidth="1"/>
    <col min="3" max="3" width="20.33203125" customWidth="1"/>
    <col min="4" max="4" width="16.5546875" customWidth="1"/>
    <col min="5" max="5" width="12.5546875" customWidth="1"/>
    <col min="6" max="6" width="16" bestFit="1" customWidth="1"/>
    <col min="8" max="8" width="10.109375" bestFit="1" customWidth="1"/>
  </cols>
  <sheetData>
    <row r="1" spans="1:8" ht="15.6" x14ac:dyDescent="0.3">
      <c r="A1" s="45" t="s">
        <v>9</v>
      </c>
      <c r="B1" s="45"/>
      <c r="C1" s="45"/>
      <c r="D1" s="45"/>
      <c r="E1" s="29" t="s">
        <v>31</v>
      </c>
      <c r="F1" s="30" t="str">
        <f>TEXT(E1,"[$-FC19]ММ")</f>
        <v>01</v>
      </c>
      <c r="G1" s="30" t="str">
        <f>TEXT(E1,"[$-FC19]ДД.ММ.ГГГ \г")</f>
        <v>01.01.2021 г</v>
      </c>
      <c r="H1" s="30" t="str">
        <f>TEXT(E1,"[$-FC19]ГГГГ")</f>
        <v>2021</v>
      </c>
    </row>
    <row r="2" spans="1:8" ht="15.6" x14ac:dyDescent="0.3">
      <c r="A2" s="45" t="str">
        <f>CONCATENATE("доходов и расходов краевого бюджета за ",period," ",H1," года")</f>
        <v>доходов и расходов краевого бюджета за январь 2021 года</v>
      </c>
      <c r="B2" s="45"/>
      <c r="C2" s="45"/>
      <c r="D2" s="45"/>
      <c r="E2" s="29" t="s">
        <v>93</v>
      </c>
      <c r="F2" s="30" t="str">
        <f>TEXT(E2,"[$-FC19]ДД ММММ ГГГ \г")</f>
        <v>31 января 2021 г</v>
      </c>
      <c r="G2" s="30" t="str">
        <f>TEXT(E2,"[$-FC19]ДД.ММ.ГГГ \г")</f>
        <v>31.01.2021 г</v>
      </c>
      <c r="H2" s="31"/>
    </row>
    <row r="3" spans="1:8" x14ac:dyDescent="0.3">
      <c r="A3" s="1"/>
      <c r="B3" s="2"/>
      <c r="C3" s="2"/>
      <c r="D3" s="3"/>
      <c r="E3" s="30">
        <f>EndDate+1</f>
        <v>44229</v>
      </c>
      <c r="F3" s="30" t="str">
        <f>TEXT(E3,"[$-FC19]ДД ММММ ГГГ \г")</f>
        <v>02 февраля 2021 г</v>
      </c>
      <c r="G3" s="30" t="str">
        <f>TEXT(E3,"[$-FC19]ДД.ММ.ГГГ \г")</f>
        <v>02.02.2021 г</v>
      </c>
      <c r="H3" s="30"/>
    </row>
    <row r="4" spans="1:8" x14ac:dyDescent="0.3">
      <c r="A4" s="4"/>
      <c r="B4" s="5"/>
      <c r="C4" s="5"/>
      <c r="D4" s="6" t="s">
        <v>0</v>
      </c>
      <c r="E4" s="30"/>
      <c r="F4" s="30"/>
      <c r="G4" s="30"/>
      <c r="H4" s="30"/>
    </row>
    <row r="5" spans="1:8" x14ac:dyDescent="0.3">
      <c r="A5" s="46" t="s">
        <v>94</v>
      </c>
      <c r="B5" s="47"/>
      <c r="C5" s="47"/>
      <c r="D5" s="7">
        <v>1348909.1</v>
      </c>
      <c r="E5" s="31"/>
      <c r="F5" s="30"/>
      <c r="G5" s="30"/>
      <c r="H5" s="30"/>
    </row>
    <row r="6" spans="1:8" x14ac:dyDescent="0.3">
      <c r="A6" s="49" t="s">
        <v>1</v>
      </c>
      <c r="B6" s="55"/>
      <c r="C6" s="55"/>
      <c r="D6" s="8">
        <f>D25-D7</f>
        <v>1186884.8539000005</v>
      </c>
      <c r="E6" s="30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январь</v>
      </c>
      <c r="F6" s="30"/>
      <c r="G6" s="30"/>
      <c r="H6" s="30"/>
    </row>
    <row r="7" spans="1:8" x14ac:dyDescent="0.3">
      <c r="A7" s="56" t="s">
        <v>10</v>
      </c>
      <c r="B7" s="55"/>
      <c r="C7" s="55"/>
      <c r="D7" s="10">
        <v>3828459.3</v>
      </c>
      <c r="E7" s="30"/>
      <c r="F7" s="30"/>
      <c r="G7" s="30"/>
      <c r="H7" s="30"/>
    </row>
    <row r="8" spans="1:8" x14ac:dyDescent="0.3">
      <c r="A8" s="56" t="s">
        <v>11</v>
      </c>
      <c r="B8" s="55"/>
      <c r="C8" s="55"/>
      <c r="D8" s="10">
        <f>SUM(D9:D24)</f>
        <v>402550.4</v>
      </c>
      <c r="E8" s="30" t="s">
        <v>31</v>
      </c>
    </row>
    <row r="9" spans="1:8" ht="28.2" customHeight="1" x14ac:dyDescent="0.3">
      <c r="A9" s="42" t="s">
        <v>111</v>
      </c>
      <c r="B9" s="43"/>
      <c r="C9" s="44"/>
      <c r="D9" s="10">
        <v>55246</v>
      </c>
      <c r="E9" s="30"/>
    </row>
    <row r="10" spans="1:8" ht="28.2" customHeight="1" x14ac:dyDescent="0.3">
      <c r="A10" s="42" t="s">
        <v>110</v>
      </c>
      <c r="B10" s="43"/>
      <c r="C10" s="44"/>
      <c r="D10" s="10">
        <v>40349</v>
      </c>
      <c r="E10" s="30"/>
    </row>
    <row r="11" spans="1:8" x14ac:dyDescent="0.3">
      <c r="A11" s="42" t="s">
        <v>96</v>
      </c>
      <c r="B11" s="43"/>
      <c r="C11" s="44"/>
      <c r="D11" s="10">
        <v>47719.199999999997</v>
      </c>
      <c r="E11" s="30"/>
    </row>
    <row r="12" spans="1:8" ht="43.2" customHeight="1" x14ac:dyDescent="0.3">
      <c r="A12" s="42" t="s">
        <v>97</v>
      </c>
      <c r="B12" s="43"/>
      <c r="C12" s="44"/>
      <c r="D12" s="10">
        <v>4688</v>
      </c>
      <c r="E12" s="30"/>
    </row>
    <row r="13" spans="1:8" ht="29.4" customHeight="1" x14ac:dyDescent="0.3">
      <c r="A13" s="42" t="s">
        <v>98</v>
      </c>
      <c r="B13" s="43"/>
      <c r="C13" s="44"/>
      <c r="D13" s="10">
        <v>46499.3</v>
      </c>
      <c r="E13" s="30"/>
    </row>
    <row r="14" spans="1:8" ht="14.4" customHeight="1" x14ac:dyDescent="0.3">
      <c r="A14" s="42" t="s">
        <v>99</v>
      </c>
      <c r="B14" s="43"/>
      <c r="C14" s="44"/>
      <c r="D14" s="10">
        <v>6631.2</v>
      </c>
      <c r="E14" s="30"/>
    </row>
    <row r="15" spans="1:8" ht="28.8" customHeight="1" x14ac:dyDescent="0.3">
      <c r="A15" s="42" t="s">
        <v>100</v>
      </c>
      <c r="B15" s="43"/>
      <c r="C15" s="44"/>
      <c r="D15" s="10">
        <v>62.7</v>
      </c>
      <c r="E15" s="30"/>
    </row>
    <row r="16" spans="1:8" ht="13.8" customHeight="1" x14ac:dyDescent="0.3">
      <c r="A16" s="42" t="s">
        <v>101</v>
      </c>
      <c r="B16" s="43"/>
      <c r="C16" s="44"/>
      <c r="D16" s="10">
        <v>13366.6</v>
      </c>
      <c r="E16" s="30"/>
    </row>
    <row r="17" spans="1:5" ht="56.4" customHeight="1" x14ac:dyDescent="0.3">
      <c r="A17" s="42" t="s">
        <v>102</v>
      </c>
      <c r="B17" s="43"/>
      <c r="C17" s="44"/>
      <c r="D17" s="10">
        <v>235.3</v>
      </c>
      <c r="E17" s="30"/>
    </row>
    <row r="18" spans="1:5" ht="30.6" customHeight="1" x14ac:dyDescent="0.3">
      <c r="A18" s="42" t="s">
        <v>103</v>
      </c>
      <c r="B18" s="43"/>
      <c r="C18" s="44"/>
      <c r="D18" s="10">
        <v>24978.5</v>
      </c>
      <c r="E18" s="30"/>
    </row>
    <row r="19" spans="1:5" ht="14.4" customHeight="1" x14ac:dyDescent="0.3">
      <c r="A19" s="42" t="s">
        <v>104</v>
      </c>
      <c r="B19" s="43"/>
      <c r="C19" s="44"/>
      <c r="D19" s="10">
        <v>94626.5</v>
      </c>
      <c r="E19" s="30"/>
    </row>
    <row r="20" spans="1:5" ht="55.2" customHeight="1" x14ac:dyDescent="0.3">
      <c r="A20" s="42" t="s">
        <v>105</v>
      </c>
      <c r="B20" s="43"/>
      <c r="C20" s="44"/>
      <c r="D20" s="10">
        <v>18241.2</v>
      </c>
      <c r="E20" s="30"/>
    </row>
    <row r="21" spans="1:5" ht="30" customHeight="1" x14ac:dyDescent="0.3">
      <c r="A21" s="42" t="s">
        <v>106</v>
      </c>
      <c r="B21" s="43"/>
      <c r="C21" s="44"/>
      <c r="D21" s="10">
        <v>295.10000000000002</v>
      </c>
      <c r="E21" s="30"/>
    </row>
    <row r="22" spans="1:5" ht="14.4" customHeight="1" x14ac:dyDescent="0.3">
      <c r="A22" s="42" t="s">
        <v>107</v>
      </c>
      <c r="B22" s="43"/>
      <c r="C22" s="44"/>
      <c r="D22" s="10">
        <v>48016.9</v>
      </c>
      <c r="E22" s="30"/>
    </row>
    <row r="23" spans="1:5" ht="29.4" customHeight="1" x14ac:dyDescent="0.3">
      <c r="A23" s="42" t="s">
        <v>108</v>
      </c>
      <c r="B23" s="43"/>
      <c r="C23" s="44"/>
      <c r="D23" s="10">
        <v>1384.6</v>
      </c>
      <c r="E23" s="30"/>
    </row>
    <row r="24" spans="1:5" ht="14.4" customHeight="1" x14ac:dyDescent="0.3">
      <c r="A24" s="42" t="s">
        <v>109</v>
      </c>
      <c r="B24" s="43"/>
      <c r="C24" s="44"/>
      <c r="D24" s="10">
        <v>210.3</v>
      </c>
      <c r="E24" s="30"/>
    </row>
    <row r="25" spans="1:5" x14ac:dyDescent="0.3">
      <c r="A25" s="57" t="s">
        <v>12</v>
      </c>
      <c r="B25" s="58"/>
      <c r="C25" s="58"/>
      <c r="D25" s="9">
        <f>D27-D5+D26</f>
        <v>5015344.1539000003</v>
      </c>
      <c r="E25" s="30" t="s">
        <v>32</v>
      </c>
    </row>
    <row r="26" spans="1:5" x14ac:dyDescent="0.3">
      <c r="A26" s="57" t="s">
        <v>13</v>
      </c>
      <c r="B26" s="58"/>
      <c r="C26" s="58"/>
      <c r="D26" s="9">
        <f>B73+'Муниципальные районы'!P24</f>
        <v>3697370.1539000003</v>
      </c>
    </row>
    <row r="27" spans="1:5" x14ac:dyDescent="0.3">
      <c r="A27" s="48" t="s">
        <v>95</v>
      </c>
      <c r="B27" s="49"/>
      <c r="C27" s="49"/>
      <c r="D27" s="9">
        <v>2666883.1</v>
      </c>
    </row>
    <row r="28" spans="1:5" x14ac:dyDescent="0.3">
      <c r="A28" s="56" t="s">
        <v>11</v>
      </c>
      <c r="B28" s="55"/>
      <c r="C28" s="55"/>
      <c r="D28" s="10">
        <v>89675.9</v>
      </c>
    </row>
    <row r="29" spans="1:5" x14ac:dyDescent="0.3">
      <c r="A29" s="24"/>
      <c r="B29" s="25"/>
      <c r="C29" s="25"/>
      <c r="D29" s="23"/>
    </row>
    <row r="30" spans="1:5" x14ac:dyDescent="0.3">
      <c r="A30" s="26" t="s">
        <v>14</v>
      </c>
      <c r="B30" s="11"/>
      <c r="C30" s="11"/>
      <c r="D30" s="12"/>
    </row>
    <row r="31" spans="1:5" x14ac:dyDescent="0.3">
      <c r="A31" s="50" t="s">
        <v>15</v>
      </c>
      <c r="B31" s="52" t="s">
        <v>2</v>
      </c>
      <c r="C31" s="53" t="s">
        <v>3</v>
      </c>
      <c r="D31" s="54"/>
    </row>
    <row r="32" spans="1:5" ht="90" customHeight="1" x14ac:dyDescent="0.3">
      <c r="A32" s="51"/>
      <c r="B32" s="52"/>
      <c r="C32" s="27" t="s">
        <v>4</v>
      </c>
      <c r="D32" s="27" t="s">
        <v>5</v>
      </c>
    </row>
    <row r="33" spans="1:4" x14ac:dyDescent="0.3">
      <c r="A33" s="13" t="s">
        <v>54</v>
      </c>
      <c r="B33" s="38">
        <v>15063.43168</v>
      </c>
      <c r="C33" s="38">
        <v>11152.71535</v>
      </c>
      <c r="D33" s="38">
        <v>3295.3197399999999</v>
      </c>
    </row>
    <row r="34" spans="1:4" x14ac:dyDescent="0.3">
      <c r="A34" s="13" t="s">
        <v>55</v>
      </c>
      <c r="B34" s="38">
        <v>1417.6274100000001</v>
      </c>
      <c r="C34" s="38">
        <v>1286.99776</v>
      </c>
      <c r="D34" s="38"/>
    </row>
    <row r="35" spans="1:4" x14ac:dyDescent="0.3">
      <c r="A35" s="13" t="s">
        <v>56</v>
      </c>
      <c r="B35" s="38">
        <v>2009.2127</v>
      </c>
      <c r="C35" s="38">
        <v>1233.1827000000001</v>
      </c>
      <c r="D35" s="38"/>
    </row>
    <row r="36" spans="1:4" x14ac:dyDescent="0.3">
      <c r="A36" s="13" t="s">
        <v>57</v>
      </c>
      <c r="B36" s="38">
        <v>84709.851110000003</v>
      </c>
      <c r="C36" s="38">
        <v>11418.66877</v>
      </c>
      <c r="D36" s="38">
        <v>517.05059000000006</v>
      </c>
    </row>
    <row r="37" spans="1:4" ht="27.6" x14ac:dyDescent="0.3">
      <c r="A37" s="13" t="s">
        <v>58</v>
      </c>
      <c r="B37" s="38">
        <v>2690.2174</v>
      </c>
      <c r="C37" s="38">
        <v>1558.0606299999999</v>
      </c>
      <c r="D37" s="38">
        <v>2.4213100000000001</v>
      </c>
    </row>
    <row r="38" spans="1:4" x14ac:dyDescent="0.3">
      <c r="A38" s="13" t="s">
        <v>59</v>
      </c>
      <c r="B38" s="38">
        <v>5411.4203799999996</v>
      </c>
      <c r="C38" s="38">
        <v>1197.98927</v>
      </c>
      <c r="D38" s="38"/>
    </row>
    <row r="39" spans="1:4" x14ac:dyDescent="0.3">
      <c r="A39" s="13" t="s">
        <v>60</v>
      </c>
      <c r="B39" s="38">
        <v>1191.01593</v>
      </c>
      <c r="C39" s="38">
        <v>870.76644999999996</v>
      </c>
      <c r="D39" s="38">
        <v>68.694850000000002</v>
      </c>
    </row>
    <row r="40" spans="1:4" ht="27.6" x14ac:dyDescent="0.3">
      <c r="A40" s="13" t="s">
        <v>61</v>
      </c>
      <c r="B40" s="38">
        <v>39011.715320000003</v>
      </c>
      <c r="C40" s="38">
        <v>1788.6169299999999</v>
      </c>
      <c r="D40" s="38"/>
    </row>
    <row r="41" spans="1:4" x14ac:dyDescent="0.3">
      <c r="A41" s="13" t="s">
        <v>62</v>
      </c>
      <c r="B41" s="38">
        <f>20521.80593-13318.6</f>
        <v>7203.2059299999983</v>
      </c>
      <c r="C41" s="38">
        <v>3048.7561300000002</v>
      </c>
      <c r="D41" s="38"/>
    </row>
    <row r="42" spans="1:4" x14ac:dyDescent="0.3">
      <c r="A42" s="13" t="s">
        <v>63</v>
      </c>
      <c r="B42" s="38">
        <v>12556.398590000001</v>
      </c>
      <c r="C42" s="38">
        <v>8619.6561999999994</v>
      </c>
      <c r="D42" s="38">
        <v>2032.4823799999999</v>
      </c>
    </row>
    <row r="43" spans="1:4" x14ac:dyDescent="0.3">
      <c r="A43" s="13" t="s">
        <v>64</v>
      </c>
      <c r="B43" s="38">
        <v>251869.04086000001</v>
      </c>
      <c r="C43" s="38">
        <v>2933.4075400000002</v>
      </c>
      <c r="D43" s="38">
        <v>10.01261</v>
      </c>
    </row>
    <row r="44" spans="1:4" x14ac:dyDescent="0.3">
      <c r="A44" s="13" t="s">
        <v>65</v>
      </c>
      <c r="B44" s="38">
        <v>533770.10126000002</v>
      </c>
      <c r="C44" s="38">
        <v>7130.8997399999998</v>
      </c>
      <c r="D44" s="38">
        <v>29.671199999999999</v>
      </c>
    </row>
    <row r="45" spans="1:4" ht="27.6" x14ac:dyDescent="0.3">
      <c r="A45" s="13" t="s">
        <v>66</v>
      </c>
      <c r="B45" s="38">
        <v>667365.12520999997</v>
      </c>
      <c r="C45" s="38">
        <v>10029.03599</v>
      </c>
      <c r="D45" s="38">
        <v>5400.2909499999996</v>
      </c>
    </row>
    <row r="46" spans="1:4" x14ac:dyDescent="0.3">
      <c r="A46" s="13" t="s">
        <v>67</v>
      </c>
      <c r="B46" s="38">
        <v>65293.130100000002</v>
      </c>
      <c r="C46" s="38">
        <v>729.31952000000001</v>
      </c>
      <c r="D46" s="38"/>
    </row>
    <row r="47" spans="1:4" x14ac:dyDescent="0.3">
      <c r="A47" s="13" t="s">
        <v>68</v>
      </c>
      <c r="B47" s="38">
        <v>79641.857499999998</v>
      </c>
      <c r="C47" s="38">
        <v>72057.193350000001</v>
      </c>
      <c r="D47" s="38">
        <v>337.72654999999997</v>
      </c>
    </row>
    <row r="48" spans="1:4" x14ac:dyDescent="0.3">
      <c r="A48" s="13" t="s">
        <v>69</v>
      </c>
      <c r="B48" s="38">
        <v>11334.177669999999</v>
      </c>
      <c r="C48" s="38">
        <v>711.12963999999999</v>
      </c>
      <c r="D48" s="38">
        <v>100.66803</v>
      </c>
    </row>
    <row r="49" spans="1:4" x14ac:dyDescent="0.3">
      <c r="A49" s="13" t="s">
        <v>70</v>
      </c>
      <c r="B49" s="38">
        <v>7031.2354500000001</v>
      </c>
      <c r="C49" s="38">
        <v>3388.0985999999998</v>
      </c>
      <c r="D49" s="38">
        <v>1029.0614</v>
      </c>
    </row>
    <row r="50" spans="1:4" x14ac:dyDescent="0.3">
      <c r="A50" s="13" t="s">
        <v>71</v>
      </c>
      <c r="B50" s="38">
        <v>36406.534540000001</v>
      </c>
      <c r="C50" s="38">
        <v>7971.5121300000001</v>
      </c>
      <c r="D50" s="38">
        <v>1500.84139</v>
      </c>
    </row>
    <row r="51" spans="1:4" x14ac:dyDescent="0.3">
      <c r="A51" s="13" t="s">
        <v>72</v>
      </c>
      <c r="B51" s="38">
        <v>13873.007100000001</v>
      </c>
      <c r="C51" s="38">
        <v>691.74060999999995</v>
      </c>
      <c r="D51" s="38">
        <v>199.51683</v>
      </c>
    </row>
    <row r="52" spans="1:4" x14ac:dyDescent="0.3">
      <c r="A52" s="13" t="s">
        <v>73</v>
      </c>
      <c r="B52" s="38">
        <v>136749.32952</v>
      </c>
      <c r="C52" s="38">
        <v>3411.09537</v>
      </c>
      <c r="D52" s="38">
        <v>256.5761</v>
      </c>
    </row>
    <row r="53" spans="1:4" x14ac:dyDescent="0.3">
      <c r="A53" s="13" t="s">
        <v>74</v>
      </c>
      <c r="B53" s="38">
        <v>18787.55759</v>
      </c>
      <c r="C53" s="38">
        <v>12453.95803</v>
      </c>
      <c r="D53" s="38">
        <v>3685.9855600000001</v>
      </c>
    </row>
    <row r="54" spans="1:4" x14ac:dyDescent="0.3">
      <c r="A54" s="13" t="s">
        <v>75</v>
      </c>
      <c r="B54" s="38">
        <v>4313.9868399999996</v>
      </c>
      <c r="C54" s="38">
        <v>2997.8000900000002</v>
      </c>
      <c r="D54" s="38">
        <v>897.44811000000004</v>
      </c>
    </row>
    <row r="55" spans="1:4" x14ac:dyDescent="0.3">
      <c r="A55" s="13" t="s">
        <v>76</v>
      </c>
      <c r="B55" s="38">
        <v>1926.4808</v>
      </c>
      <c r="C55" s="38">
        <v>1407.8993700000001</v>
      </c>
      <c r="D55" s="38">
        <v>401.28705000000002</v>
      </c>
    </row>
    <row r="56" spans="1:4" x14ac:dyDescent="0.3">
      <c r="A56" s="13" t="s">
        <v>77</v>
      </c>
      <c r="B56" s="38">
        <v>749.34207000000004</v>
      </c>
      <c r="C56" s="38">
        <v>629.30526999999995</v>
      </c>
      <c r="D56" s="38"/>
    </row>
    <row r="57" spans="1:4" x14ac:dyDescent="0.3">
      <c r="A57" s="13" t="s">
        <v>78</v>
      </c>
      <c r="B57" s="38">
        <v>241.71087</v>
      </c>
      <c r="C57" s="38">
        <v>241.71087</v>
      </c>
      <c r="D57" s="38"/>
    </row>
    <row r="58" spans="1:4" x14ac:dyDescent="0.3">
      <c r="A58" s="13" t="s">
        <v>79</v>
      </c>
      <c r="B58" s="38">
        <v>623.68214</v>
      </c>
      <c r="C58" s="38">
        <v>623.68214</v>
      </c>
      <c r="D58" s="38"/>
    </row>
    <row r="59" spans="1:4" x14ac:dyDescent="0.3">
      <c r="A59" s="13" t="s">
        <v>80</v>
      </c>
      <c r="B59" s="38">
        <v>326330.37546000001</v>
      </c>
      <c r="C59" s="38">
        <v>6000.9943400000002</v>
      </c>
      <c r="D59" s="38"/>
    </row>
    <row r="60" spans="1:4" ht="27.6" x14ac:dyDescent="0.3">
      <c r="A60" s="13" t="s">
        <v>81</v>
      </c>
      <c r="B60" s="38">
        <v>17.45703</v>
      </c>
      <c r="C60" s="38"/>
      <c r="D60" s="38"/>
    </row>
    <row r="61" spans="1:4" x14ac:dyDescent="0.3">
      <c r="A61" s="13" t="s">
        <v>82</v>
      </c>
      <c r="B61" s="38">
        <v>1259.3947900000001</v>
      </c>
      <c r="C61" s="38">
        <v>1162.7855300000001</v>
      </c>
      <c r="D61" s="38">
        <v>43.800260000000002</v>
      </c>
    </row>
    <row r="62" spans="1:4" x14ac:dyDescent="0.3">
      <c r="A62" s="13" t="s">
        <v>83</v>
      </c>
      <c r="B62" s="38">
        <v>92703.072910000003</v>
      </c>
      <c r="C62" s="38">
        <v>560.43703000000005</v>
      </c>
      <c r="D62" s="38"/>
    </row>
    <row r="63" spans="1:4" x14ac:dyDescent="0.3">
      <c r="A63" s="13" t="s">
        <v>84</v>
      </c>
      <c r="B63" s="38">
        <v>43174.542529999999</v>
      </c>
      <c r="C63" s="38">
        <v>5436.9371700000002</v>
      </c>
      <c r="D63" s="38">
        <v>1329.75711</v>
      </c>
    </row>
    <row r="64" spans="1:4" x14ac:dyDescent="0.3">
      <c r="A64" s="13" t="s">
        <v>85</v>
      </c>
      <c r="B64" s="38">
        <v>11164.62312</v>
      </c>
      <c r="C64" s="38">
        <v>1570.8133600000001</v>
      </c>
      <c r="D64" s="38"/>
    </row>
    <row r="65" spans="1:4" x14ac:dyDescent="0.3">
      <c r="A65" s="13" t="s">
        <v>86</v>
      </c>
      <c r="B65" s="38">
        <v>687.24035000000003</v>
      </c>
      <c r="C65" s="38">
        <v>406.09035</v>
      </c>
      <c r="D65" s="38"/>
    </row>
    <row r="66" spans="1:4" x14ac:dyDescent="0.3">
      <c r="A66" s="13" t="s">
        <v>87</v>
      </c>
      <c r="B66" s="38">
        <v>569.87085000000002</v>
      </c>
      <c r="C66" s="38">
        <v>440.02220999999997</v>
      </c>
      <c r="D66" s="38">
        <v>129.84863999999999</v>
      </c>
    </row>
    <row r="67" spans="1:4" x14ac:dyDescent="0.3">
      <c r="A67" s="13" t="s">
        <v>88</v>
      </c>
      <c r="B67" s="38">
        <v>13793.83603</v>
      </c>
      <c r="C67" s="38">
        <v>285.48932000000002</v>
      </c>
      <c r="D67" s="38"/>
    </row>
    <row r="68" spans="1:4" x14ac:dyDescent="0.3">
      <c r="A68" s="13" t="s">
        <v>89</v>
      </c>
      <c r="B68" s="38">
        <v>527.15804000000003</v>
      </c>
      <c r="C68" s="38">
        <v>272.88233000000002</v>
      </c>
      <c r="D68" s="38">
        <v>82.952860000000001</v>
      </c>
    </row>
    <row r="69" spans="1:4" ht="27.6" x14ac:dyDescent="0.3">
      <c r="A69" s="13" t="s">
        <v>90</v>
      </c>
      <c r="B69" s="38">
        <v>7279.75425</v>
      </c>
      <c r="C69" s="38">
        <v>5656.9340499999998</v>
      </c>
      <c r="D69" s="38">
        <v>1433.0603699999999</v>
      </c>
    </row>
    <row r="70" spans="1:4" x14ac:dyDescent="0.3">
      <c r="A70" s="13" t="s">
        <v>91</v>
      </c>
      <c r="B70" s="38">
        <v>8509.6194300000006</v>
      </c>
      <c r="C70" s="38">
        <v>159.61942999999999</v>
      </c>
      <c r="D70" s="38"/>
    </row>
    <row r="71" spans="1:4" ht="27.6" x14ac:dyDescent="0.3">
      <c r="A71" s="13" t="s">
        <v>92</v>
      </c>
      <c r="B71" s="38">
        <v>12384.637839999999</v>
      </c>
      <c r="C71" s="38">
        <v>1349.1020100000001</v>
      </c>
      <c r="D71" s="38"/>
    </row>
    <row r="72" spans="1:4" x14ac:dyDescent="0.3">
      <c r="A72" s="13" t="s">
        <v>112</v>
      </c>
      <c r="B72" s="38">
        <v>13318.6</v>
      </c>
      <c r="C72" s="38"/>
      <c r="D72" s="38"/>
    </row>
    <row r="73" spans="1:4" x14ac:dyDescent="0.3">
      <c r="A73" s="28" t="s">
        <v>2</v>
      </c>
      <c r="B73" s="39">
        <v>2532960.5786000001</v>
      </c>
      <c r="C73" s="39">
        <v>192885.30557999999</v>
      </c>
      <c r="D73" s="39">
        <v>22784.473890000001</v>
      </c>
    </row>
  </sheetData>
  <mergeCells count="29">
    <mergeCell ref="A1:D1"/>
    <mergeCell ref="A2:D2"/>
    <mergeCell ref="A5:C5"/>
    <mergeCell ref="A27:C27"/>
    <mergeCell ref="A31:A32"/>
    <mergeCell ref="B31:B32"/>
    <mergeCell ref="C31:D31"/>
    <mergeCell ref="A6:C6"/>
    <mergeCell ref="A7:C7"/>
    <mergeCell ref="A8:C8"/>
    <mergeCell ref="A25:C25"/>
    <mergeCell ref="A26:C26"/>
    <mergeCell ref="A28:C28"/>
    <mergeCell ref="A11:C11"/>
    <mergeCell ref="A12:C12"/>
    <mergeCell ref="A23:C23"/>
    <mergeCell ref="A24:C24"/>
    <mergeCell ref="A10:C10"/>
    <mergeCell ref="A9:C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</mergeCells>
  <pageMargins left="0.70866141732283472" right="0.54" top="0.31" bottom="0.35" header="0.31496062992125984" footer="0.2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view="pageBreakPreview" zoomScaleNormal="100" zoomScaleSheetLayoutView="100" workbookViewId="0">
      <selection activeCell="J6" sqref="J6"/>
    </sheetView>
  </sheetViews>
  <sheetFormatPr defaultRowHeight="14.4" x14ac:dyDescent="0.3"/>
  <cols>
    <col min="1" max="1" width="34.33203125" customWidth="1"/>
    <col min="2" max="2" width="13.109375" customWidth="1"/>
    <col min="3" max="3" width="10.5546875" customWidth="1"/>
    <col min="4" max="4" width="13.5546875" customWidth="1"/>
    <col min="5" max="5" width="13.109375" customWidth="1"/>
    <col min="6" max="6" width="13.88671875" customWidth="1"/>
    <col min="7" max="7" width="13.77734375" customWidth="1"/>
    <col min="8" max="8" width="13.44140625" customWidth="1"/>
    <col min="9" max="9" width="13.6640625" customWidth="1"/>
    <col min="10" max="10" width="12.6640625" customWidth="1"/>
    <col min="11" max="11" width="11" customWidth="1"/>
    <col min="12" max="12" width="13.6640625" customWidth="1"/>
    <col min="13" max="13" width="14.109375" customWidth="1"/>
    <col min="14" max="14" width="14.33203125" customWidth="1"/>
    <col min="15" max="15" width="13" customWidth="1"/>
    <col min="16" max="16" width="11.33203125" customWidth="1"/>
  </cols>
  <sheetData>
    <row r="1" spans="1:20" s="18" customFormat="1" ht="15.6" x14ac:dyDescent="0.3">
      <c r="A1" s="21"/>
      <c r="C1" s="19" t="s">
        <v>8</v>
      </c>
    </row>
    <row r="2" spans="1:20" x14ac:dyDescent="0.3">
      <c r="A2" s="22" t="str">
        <f>TEXT(EndData2,"[$-FC19]ДД.ММ.ГГГ")</f>
        <v>00.01.1900</v>
      </c>
      <c r="C2" s="14"/>
      <c r="P2" s="16" t="s">
        <v>7</v>
      </c>
    </row>
    <row r="3" spans="1:20" s="17" customFormat="1" ht="52.8" x14ac:dyDescent="0.25">
      <c r="A3" s="20" t="s">
        <v>16</v>
      </c>
      <c r="B3" s="36" t="s">
        <v>17</v>
      </c>
      <c r="C3" s="37" t="s">
        <v>18</v>
      </c>
      <c r="D3" s="37" t="s">
        <v>19</v>
      </c>
      <c r="E3" s="37" t="s">
        <v>20</v>
      </c>
      <c r="F3" s="37" t="s">
        <v>21</v>
      </c>
      <c r="G3" s="37" t="s">
        <v>22</v>
      </c>
      <c r="H3" s="37" t="s">
        <v>23</v>
      </c>
      <c r="I3" s="37" t="s">
        <v>24</v>
      </c>
      <c r="J3" s="37" t="s">
        <v>25</v>
      </c>
      <c r="K3" s="37" t="s">
        <v>26</v>
      </c>
      <c r="L3" s="37" t="s">
        <v>27</v>
      </c>
      <c r="M3" s="37" t="s">
        <v>28</v>
      </c>
      <c r="N3" s="37" t="s">
        <v>29</v>
      </c>
      <c r="O3" s="37" t="s">
        <v>30</v>
      </c>
      <c r="P3" s="15" t="s">
        <v>6</v>
      </c>
    </row>
    <row r="4" spans="1:20" ht="55.2" x14ac:dyDescent="0.3">
      <c r="A4" s="35" t="s">
        <v>33</v>
      </c>
      <c r="B4" s="40"/>
      <c r="C4" s="40">
        <v>20209.25</v>
      </c>
      <c r="D4" s="40">
        <v>30268.75</v>
      </c>
      <c r="E4" s="40">
        <v>6416</v>
      </c>
      <c r="F4" s="40">
        <v>5515</v>
      </c>
      <c r="G4" s="40">
        <v>22792.833330000001</v>
      </c>
      <c r="H4" s="40">
        <v>12835.831</v>
      </c>
      <c r="I4" s="40"/>
      <c r="J4" s="40">
        <v>9360.6666700000005</v>
      </c>
      <c r="K4" s="40">
        <v>6386.75</v>
      </c>
      <c r="L4" s="40">
        <v>25826</v>
      </c>
      <c r="M4" s="40">
        <v>5235.8333199999997</v>
      </c>
      <c r="N4" s="40">
        <v>14091.833000000001</v>
      </c>
      <c r="O4" s="40">
        <v>15723</v>
      </c>
      <c r="P4" s="41">
        <v>174661.74731999999</v>
      </c>
      <c r="Q4" s="34"/>
      <c r="R4" s="34"/>
      <c r="S4" s="34"/>
      <c r="T4" s="34"/>
    </row>
    <row r="5" spans="1:20" ht="41.4" x14ac:dyDescent="0.3">
      <c r="A5" s="35" t="s">
        <v>34</v>
      </c>
      <c r="B5" s="40"/>
      <c r="C5" s="40">
        <v>975.41600000000005</v>
      </c>
      <c r="D5" s="40">
        <v>604.66600000000005</v>
      </c>
      <c r="E5" s="40">
        <v>1309</v>
      </c>
      <c r="F5" s="40">
        <v>253</v>
      </c>
      <c r="G5" s="40">
        <v>10900.166660000001</v>
      </c>
      <c r="H5" s="40">
        <v>1645.1759999999999</v>
      </c>
      <c r="I5" s="40"/>
      <c r="J5" s="40">
        <v>957.15274999999997</v>
      </c>
      <c r="K5" s="40">
        <v>3961</v>
      </c>
      <c r="L5" s="40"/>
      <c r="M5" s="40">
        <v>309.75</v>
      </c>
      <c r="N5" s="40">
        <v>4424.6000000000004</v>
      </c>
      <c r="O5" s="40">
        <v>8125.7784499999998</v>
      </c>
      <c r="P5" s="41">
        <v>33465.705860000002</v>
      </c>
      <c r="Q5" s="34"/>
      <c r="R5" s="34"/>
      <c r="S5" s="34"/>
      <c r="T5" s="34"/>
    </row>
    <row r="6" spans="1:20" ht="82.8" x14ac:dyDescent="0.3">
      <c r="A6" s="35" t="s">
        <v>35</v>
      </c>
      <c r="B6" s="40"/>
      <c r="C6" s="40">
        <v>4474.75</v>
      </c>
      <c r="D6" s="40">
        <v>652.75</v>
      </c>
      <c r="E6" s="40">
        <v>512.5</v>
      </c>
      <c r="F6" s="40">
        <v>173.5</v>
      </c>
      <c r="G6" s="40">
        <v>654.33333000000005</v>
      </c>
      <c r="H6" s="40">
        <v>211.15199999999999</v>
      </c>
      <c r="I6" s="40"/>
      <c r="J6" s="40"/>
      <c r="K6" s="40"/>
      <c r="L6" s="40">
        <v>267.25</v>
      </c>
      <c r="M6" s="40">
        <v>58</v>
      </c>
      <c r="N6" s="40">
        <v>247.833</v>
      </c>
      <c r="O6" s="40">
        <v>165</v>
      </c>
      <c r="P6" s="41">
        <v>7417.0683300000001</v>
      </c>
      <c r="Q6" s="34"/>
      <c r="R6" s="34"/>
      <c r="S6" s="34"/>
      <c r="T6" s="34"/>
    </row>
    <row r="7" spans="1:20" ht="96.6" x14ac:dyDescent="0.3">
      <c r="A7" s="35" t="s">
        <v>36</v>
      </c>
      <c r="B7" s="40">
        <v>463.50400000000002</v>
      </c>
      <c r="C7" s="40">
        <v>280.25</v>
      </c>
      <c r="D7" s="40">
        <v>186.833</v>
      </c>
      <c r="E7" s="40">
        <v>94</v>
      </c>
      <c r="F7" s="40">
        <v>87.3</v>
      </c>
      <c r="G7" s="40">
        <v>93.416659999999993</v>
      </c>
      <c r="H7" s="40">
        <v>302.09899999999999</v>
      </c>
      <c r="I7" s="40"/>
      <c r="J7" s="40">
        <v>83.165599999999998</v>
      </c>
      <c r="K7" s="40">
        <v>72.912000000000006</v>
      </c>
      <c r="L7" s="40">
        <v>100.75</v>
      </c>
      <c r="M7" s="40">
        <v>32</v>
      </c>
      <c r="N7" s="40">
        <v>122.27500000000001</v>
      </c>
      <c r="O7" s="40">
        <v>110.842</v>
      </c>
      <c r="P7" s="41">
        <v>2029.34726</v>
      </c>
      <c r="Q7" s="34"/>
      <c r="R7" s="34"/>
      <c r="S7" s="34"/>
      <c r="T7" s="34"/>
    </row>
    <row r="8" spans="1:20" ht="69" x14ac:dyDescent="0.3">
      <c r="A8" s="35" t="s">
        <v>37</v>
      </c>
      <c r="B8" s="40">
        <v>500.47300000000001</v>
      </c>
      <c r="C8" s="40">
        <v>187.45400000000001</v>
      </c>
      <c r="D8" s="40">
        <v>300</v>
      </c>
      <c r="E8" s="40">
        <v>242</v>
      </c>
      <c r="F8" s="40">
        <v>75.8</v>
      </c>
      <c r="G8" s="40">
        <v>440</v>
      </c>
      <c r="H8" s="40">
        <v>70</v>
      </c>
      <c r="I8" s="40">
        <v>35</v>
      </c>
      <c r="J8" s="40">
        <v>272.31599999999997</v>
      </c>
      <c r="K8" s="40">
        <v>82.025999999999996</v>
      </c>
      <c r="L8" s="40">
        <v>86.332999999999998</v>
      </c>
      <c r="M8" s="40">
        <v>36</v>
      </c>
      <c r="N8" s="40">
        <v>76.8</v>
      </c>
      <c r="O8" s="40">
        <v>87.625</v>
      </c>
      <c r="P8" s="41">
        <v>2491.8270000000002</v>
      </c>
      <c r="Q8" s="34"/>
      <c r="R8" s="34"/>
      <c r="S8" s="34"/>
      <c r="T8" s="34"/>
    </row>
    <row r="9" spans="1:20" ht="96.6" x14ac:dyDescent="0.3">
      <c r="A9" s="35" t="s">
        <v>38</v>
      </c>
      <c r="B9" s="40">
        <v>1480.934</v>
      </c>
      <c r="C9" s="40">
        <v>1504.5522800000001</v>
      </c>
      <c r="D9" s="40">
        <v>240</v>
      </c>
      <c r="E9" s="40">
        <v>166</v>
      </c>
      <c r="F9" s="40">
        <v>121.4</v>
      </c>
      <c r="G9" s="40">
        <v>245</v>
      </c>
      <c r="H9" s="40">
        <v>105</v>
      </c>
      <c r="I9" s="40">
        <v>114</v>
      </c>
      <c r="J9" s="40">
        <v>61.643999999999998</v>
      </c>
      <c r="K9" s="40">
        <v>170.56200000000001</v>
      </c>
      <c r="L9" s="40">
        <v>187.56299999999999</v>
      </c>
      <c r="M9" s="40">
        <v>77</v>
      </c>
      <c r="N9" s="40">
        <v>307.75</v>
      </c>
      <c r="O9" s="40">
        <v>161.65371999999999</v>
      </c>
      <c r="P9" s="41">
        <v>4943.0590000000002</v>
      </c>
      <c r="Q9" s="34"/>
      <c r="R9" s="34"/>
      <c r="S9" s="34"/>
      <c r="T9" s="34"/>
    </row>
    <row r="10" spans="1:20" ht="124.2" x14ac:dyDescent="0.3">
      <c r="A10" s="35" t="s">
        <v>39</v>
      </c>
      <c r="B10" s="40">
        <v>16243.03181</v>
      </c>
      <c r="C10" s="40">
        <v>2200</v>
      </c>
      <c r="D10" s="40">
        <v>204.84</v>
      </c>
      <c r="E10" s="40"/>
      <c r="F10" s="40"/>
      <c r="G10" s="40"/>
      <c r="H10" s="40"/>
      <c r="I10" s="40"/>
      <c r="J10" s="40">
        <v>80.900000000000006</v>
      </c>
      <c r="K10" s="40"/>
      <c r="L10" s="40"/>
      <c r="M10" s="40"/>
      <c r="N10" s="40"/>
      <c r="O10" s="40"/>
      <c r="P10" s="41">
        <v>18728.771809999998</v>
      </c>
      <c r="Q10" s="34"/>
      <c r="R10" s="34"/>
      <c r="S10" s="34"/>
      <c r="T10" s="34"/>
    </row>
    <row r="11" spans="1:20" ht="124.2" x14ac:dyDescent="0.3">
      <c r="A11" s="35" t="s">
        <v>40</v>
      </c>
      <c r="B11" s="40"/>
      <c r="C11" s="40">
        <v>4632.8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>
        <v>4632.8</v>
      </c>
      <c r="Q11" s="34"/>
      <c r="R11" s="34"/>
      <c r="S11" s="34"/>
      <c r="T11" s="34"/>
    </row>
    <row r="12" spans="1:20" ht="110.4" x14ac:dyDescent="0.3">
      <c r="A12" s="35" t="s">
        <v>41</v>
      </c>
      <c r="B12" s="40"/>
      <c r="C12" s="40">
        <v>303.04969999999997</v>
      </c>
      <c r="D12" s="40"/>
      <c r="E12" s="40"/>
      <c r="F12" s="40"/>
      <c r="G12" s="40">
        <v>76</v>
      </c>
      <c r="H12" s="40"/>
      <c r="I12" s="40"/>
      <c r="J12" s="40">
        <v>73</v>
      </c>
      <c r="K12" s="40"/>
      <c r="L12" s="40"/>
      <c r="M12" s="40">
        <v>15.25</v>
      </c>
      <c r="N12" s="40"/>
      <c r="O12" s="40"/>
      <c r="P12" s="41">
        <v>467.29969999999997</v>
      </c>
      <c r="Q12" s="34"/>
      <c r="R12" s="34"/>
      <c r="S12" s="34"/>
      <c r="T12" s="34"/>
    </row>
    <row r="13" spans="1:20" ht="409.6" x14ac:dyDescent="0.3">
      <c r="A13" s="35" t="s">
        <v>42</v>
      </c>
      <c r="B13" s="40"/>
      <c r="C13" s="40">
        <v>18891.232370000002</v>
      </c>
      <c r="D13" s="40">
        <v>3000</v>
      </c>
      <c r="E13" s="40">
        <v>1200</v>
      </c>
      <c r="F13" s="40">
        <v>127.15</v>
      </c>
      <c r="G13" s="40">
        <v>4852.9160000000002</v>
      </c>
      <c r="H13" s="40">
        <v>1424.586</v>
      </c>
      <c r="I13" s="40">
        <v>141</v>
      </c>
      <c r="J13" s="40">
        <v>3500</v>
      </c>
      <c r="K13" s="40">
        <v>2449</v>
      </c>
      <c r="L13" s="40">
        <v>2115</v>
      </c>
      <c r="M13" s="40"/>
      <c r="N13" s="40">
        <v>1800</v>
      </c>
      <c r="O13" s="40">
        <v>1230</v>
      </c>
      <c r="P13" s="41">
        <v>40730.88437</v>
      </c>
      <c r="Q13" s="34"/>
      <c r="R13" s="34"/>
      <c r="S13" s="34"/>
      <c r="T13" s="34"/>
    </row>
    <row r="14" spans="1:20" ht="207" x14ac:dyDescent="0.3">
      <c r="A14" s="35" t="s">
        <v>43</v>
      </c>
      <c r="B14" s="40">
        <v>179751.55729999999</v>
      </c>
      <c r="C14" s="40">
        <v>106000</v>
      </c>
      <c r="D14" s="40">
        <v>21836.58367</v>
      </c>
      <c r="E14" s="40">
        <v>20500</v>
      </c>
      <c r="F14" s="40">
        <v>10538.7</v>
      </c>
      <c r="G14" s="40">
        <v>11097.75</v>
      </c>
      <c r="H14" s="40">
        <v>10861</v>
      </c>
      <c r="I14" s="40">
        <v>3664</v>
      </c>
      <c r="J14" s="40">
        <v>26602.3</v>
      </c>
      <c r="K14" s="40">
        <v>8882.1939999999995</v>
      </c>
      <c r="L14" s="40">
        <v>21729.599999999999</v>
      </c>
      <c r="M14" s="40">
        <v>17780</v>
      </c>
      <c r="N14" s="40">
        <v>19280</v>
      </c>
      <c r="O14" s="40">
        <v>16266.278</v>
      </c>
      <c r="P14" s="41">
        <v>474789.96296999999</v>
      </c>
      <c r="Q14" s="34"/>
      <c r="R14" s="34"/>
      <c r="S14" s="34"/>
      <c r="T14" s="34"/>
    </row>
    <row r="15" spans="1:20" ht="124.2" x14ac:dyDescent="0.3">
      <c r="A15" s="35" t="s">
        <v>44</v>
      </c>
      <c r="B15" s="40">
        <v>10000</v>
      </c>
      <c r="C15" s="40">
        <v>13407.078</v>
      </c>
      <c r="D15" s="40">
        <v>1883</v>
      </c>
      <c r="E15" s="40">
        <v>2000</v>
      </c>
      <c r="F15" s="40">
        <v>475</v>
      </c>
      <c r="G15" s="40">
        <v>623.70000000000005</v>
      </c>
      <c r="H15" s="40">
        <v>700</v>
      </c>
      <c r="I15" s="40">
        <v>50</v>
      </c>
      <c r="J15" s="40">
        <v>5076</v>
      </c>
      <c r="K15" s="40">
        <v>1700</v>
      </c>
      <c r="L15" s="40"/>
      <c r="M15" s="40">
        <v>1315</v>
      </c>
      <c r="N15" s="40">
        <v>1800</v>
      </c>
      <c r="O15" s="40">
        <v>2210</v>
      </c>
      <c r="P15" s="41">
        <v>41239.777999999998</v>
      </c>
      <c r="Q15" s="34"/>
      <c r="R15" s="34"/>
      <c r="S15" s="34"/>
      <c r="T15" s="34"/>
    </row>
    <row r="16" spans="1:20" ht="165.6" x14ac:dyDescent="0.3">
      <c r="A16" s="35" t="s">
        <v>45</v>
      </c>
      <c r="B16" s="40"/>
      <c r="C16" s="40">
        <v>7.4480000000000004</v>
      </c>
      <c r="D16" s="40"/>
      <c r="E16" s="40"/>
      <c r="F16" s="40"/>
      <c r="G16" s="40"/>
      <c r="H16" s="40">
        <v>3.7250000000000001</v>
      </c>
      <c r="I16" s="40"/>
      <c r="J16" s="40"/>
      <c r="K16" s="40"/>
      <c r="L16" s="40"/>
      <c r="M16" s="40">
        <v>4</v>
      </c>
      <c r="N16" s="40"/>
      <c r="O16" s="40"/>
      <c r="P16" s="41">
        <v>15.173</v>
      </c>
      <c r="Q16" s="34"/>
      <c r="R16" s="34"/>
      <c r="S16" s="34"/>
      <c r="T16" s="34"/>
    </row>
    <row r="17" spans="1:20" ht="96.6" x14ac:dyDescent="0.3">
      <c r="A17" s="35" t="s">
        <v>46</v>
      </c>
      <c r="B17" s="40">
        <v>300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>
        <v>300</v>
      </c>
      <c r="Q17" s="34"/>
      <c r="R17" s="34"/>
      <c r="S17" s="34"/>
      <c r="T17" s="34"/>
    </row>
    <row r="18" spans="1:20" ht="138" x14ac:dyDescent="0.3">
      <c r="A18" s="35" t="s">
        <v>47</v>
      </c>
      <c r="B18" s="40">
        <v>10851.028</v>
      </c>
      <c r="C18" s="40">
        <v>3194.4450000000002</v>
      </c>
      <c r="D18" s="40">
        <v>505</v>
      </c>
      <c r="E18" s="40">
        <v>270</v>
      </c>
      <c r="F18" s="40">
        <v>95</v>
      </c>
      <c r="G18" s="40">
        <v>391.67</v>
      </c>
      <c r="H18" s="40">
        <v>70.75</v>
      </c>
      <c r="I18" s="40">
        <v>40.17</v>
      </c>
      <c r="J18" s="40">
        <v>2010</v>
      </c>
      <c r="K18" s="40">
        <v>250</v>
      </c>
      <c r="L18" s="40"/>
      <c r="M18" s="40">
        <v>380</v>
      </c>
      <c r="N18" s="40">
        <v>250</v>
      </c>
      <c r="O18" s="40">
        <v>464.97399999999999</v>
      </c>
      <c r="P18" s="41">
        <v>18773.037</v>
      </c>
      <c r="Q18" s="34"/>
      <c r="R18" s="34"/>
      <c r="S18" s="34"/>
      <c r="T18" s="34"/>
    </row>
    <row r="19" spans="1:20" ht="165.6" x14ac:dyDescent="0.3">
      <c r="A19" s="35" t="s">
        <v>48</v>
      </c>
      <c r="B19" s="40">
        <v>127990.87463000001</v>
      </c>
      <c r="C19" s="40">
        <v>63374.411999999997</v>
      </c>
      <c r="D19" s="40">
        <v>8171.5</v>
      </c>
      <c r="E19" s="40">
        <v>10450</v>
      </c>
      <c r="F19" s="40">
        <v>2107.5100000000002</v>
      </c>
      <c r="G19" s="40">
        <v>5090.5</v>
      </c>
      <c r="H19" s="40">
        <v>3000</v>
      </c>
      <c r="I19" s="40">
        <v>1581</v>
      </c>
      <c r="J19" s="40">
        <v>23796.2</v>
      </c>
      <c r="K19" s="40">
        <v>4188.2</v>
      </c>
      <c r="L19" s="40">
        <v>5313.4</v>
      </c>
      <c r="M19" s="40">
        <v>6370</v>
      </c>
      <c r="N19" s="40">
        <v>7342</v>
      </c>
      <c r="O19" s="40">
        <v>3740.4831600000002</v>
      </c>
      <c r="P19" s="41">
        <v>272516.07978999999</v>
      </c>
      <c r="Q19" s="34"/>
      <c r="R19" s="34"/>
      <c r="S19" s="34"/>
      <c r="T19" s="34"/>
    </row>
    <row r="20" spans="1:20" ht="82.8" x14ac:dyDescent="0.3">
      <c r="A20" s="35" t="s">
        <v>49</v>
      </c>
      <c r="B20" s="40"/>
      <c r="C20" s="40">
        <v>4902.75</v>
      </c>
      <c r="D20" s="40">
        <v>2632</v>
      </c>
      <c r="E20" s="40">
        <v>1471.5</v>
      </c>
      <c r="F20" s="40">
        <v>331.2</v>
      </c>
      <c r="G20" s="40">
        <v>3000</v>
      </c>
      <c r="H20" s="40">
        <v>119.21755</v>
      </c>
      <c r="I20" s="40">
        <v>35</v>
      </c>
      <c r="J20" s="40"/>
      <c r="K20" s="40">
        <v>388.91500000000002</v>
      </c>
      <c r="L20" s="40">
        <v>300</v>
      </c>
      <c r="M20" s="40">
        <v>697.1</v>
      </c>
      <c r="N20" s="40">
        <v>1134.3679999999999</v>
      </c>
      <c r="O20" s="40"/>
      <c r="P20" s="41">
        <v>15012.05055</v>
      </c>
      <c r="Q20" s="34"/>
      <c r="R20" s="34"/>
      <c r="S20" s="34"/>
      <c r="T20" s="34"/>
    </row>
    <row r="21" spans="1:20" ht="110.4" x14ac:dyDescent="0.3">
      <c r="A21" s="35" t="s">
        <v>50</v>
      </c>
      <c r="B21" s="40">
        <v>2380.8602500000002</v>
      </c>
      <c r="C21" s="40">
        <v>1244.373</v>
      </c>
      <c r="D21" s="40">
        <v>311</v>
      </c>
      <c r="E21" s="40">
        <v>173.4</v>
      </c>
      <c r="F21" s="40">
        <v>71</v>
      </c>
      <c r="G21" s="40">
        <v>41.021000000000001</v>
      </c>
      <c r="H21" s="40"/>
      <c r="I21" s="40">
        <v>25</v>
      </c>
      <c r="J21" s="40">
        <v>373.2</v>
      </c>
      <c r="K21" s="40">
        <v>65.168999999999997</v>
      </c>
      <c r="L21" s="40">
        <v>149.75</v>
      </c>
      <c r="M21" s="40">
        <v>130</v>
      </c>
      <c r="N21" s="40">
        <v>110</v>
      </c>
      <c r="O21" s="40">
        <v>111.7269</v>
      </c>
      <c r="P21" s="41">
        <v>5186.5001499999998</v>
      </c>
      <c r="Q21" s="34"/>
      <c r="R21" s="34"/>
      <c r="S21" s="34"/>
      <c r="T21" s="34"/>
    </row>
    <row r="22" spans="1:20" ht="96.6" x14ac:dyDescent="0.3">
      <c r="A22" s="35" t="s">
        <v>51</v>
      </c>
      <c r="B22" s="40">
        <v>371.74907000000002</v>
      </c>
      <c r="C22" s="40">
        <v>5239.8384599999999</v>
      </c>
      <c r="D22" s="40">
        <v>272.14299999999997</v>
      </c>
      <c r="E22" s="40"/>
      <c r="F22" s="40"/>
      <c r="G22" s="40">
        <v>399.66665999999998</v>
      </c>
      <c r="H22" s="40"/>
      <c r="I22" s="40"/>
      <c r="J22" s="40">
        <v>376.08600000000001</v>
      </c>
      <c r="K22" s="40"/>
      <c r="L22" s="40"/>
      <c r="M22" s="40"/>
      <c r="N22" s="40"/>
      <c r="O22" s="40"/>
      <c r="P22" s="41">
        <v>6659.4831899999999</v>
      </c>
      <c r="Q22" s="34"/>
      <c r="R22" s="34"/>
      <c r="S22" s="34"/>
      <c r="T22" s="34"/>
    </row>
    <row r="23" spans="1:20" ht="69" x14ac:dyDescent="0.3">
      <c r="A23" s="35" t="s">
        <v>52</v>
      </c>
      <c r="B23" s="40"/>
      <c r="C23" s="40"/>
      <c r="D23" s="40"/>
      <c r="E23" s="40"/>
      <c r="F23" s="40"/>
      <c r="G23" s="40"/>
      <c r="H23" s="40"/>
      <c r="I23" s="40"/>
      <c r="J23" s="40">
        <v>40349</v>
      </c>
      <c r="K23" s="40"/>
      <c r="L23" s="40"/>
      <c r="M23" s="40"/>
      <c r="N23" s="40"/>
      <c r="O23" s="40"/>
      <c r="P23" s="41">
        <v>40349</v>
      </c>
      <c r="Q23" s="34"/>
      <c r="R23" s="34"/>
      <c r="S23" s="34"/>
      <c r="T23" s="34"/>
    </row>
    <row r="24" spans="1:20" x14ac:dyDescent="0.3">
      <c r="A24" s="32" t="s">
        <v>53</v>
      </c>
      <c r="B24" s="41">
        <v>350334.01205999998</v>
      </c>
      <c r="C24" s="41">
        <v>251029.09881</v>
      </c>
      <c r="D24" s="41">
        <v>71069.065669999996</v>
      </c>
      <c r="E24" s="41">
        <v>44804.4</v>
      </c>
      <c r="F24" s="41">
        <v>19971.560000000001</v>
      </c>
      <c r="G24" s="41">
        <v>60698.973639999997</v>
      </c>
      <c r="H24" s="41">
        <v>31348.536550000001</v>
      </c>
      <c r="I24" s="41">
        <v>5685.17</v>
      </c>
      <c r="J24" s="41">
        <v>112971.63102</v>
      </c>
      <c r="K24" s="41">
        <v>28596.727999999999</v>
      </c>
      <c r="L24" s="41">
        <v>56075.646000000001</v>
      </c>
      <c r="M24" s="41">
        <v>32439.93332</v>
      </c>
      <c r="N24" s="41">
        <v>50987.459000000003</v>
      </c>
      <c r="O24" s="41">
        <v>48397.361230000002</v>
      </c>
      <c r="P24" s="41">
        <v>1164409.5752999999</v>
      </c>
      <c r="Q24" s="33"/>
      <c r="R24" s="33"/>
      <c r="S24" s="33"/>
      <c r="T24" s="33"/>
    </row>
  </sheetData>
  <pageMargins left="0.23622047244094491" right="0.23622047244094491" top="0.19685039370078741" bottom="0.31496062992125984" header="0.15748031496062992" footer="0.15748031496062992"/>
  <pageSetup paperSize="9" scale="62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Бюджетополучатели</vt:lpstr>
      <vt:lpstr>Муниципальные районы</vt:lpstr>
      <vt:lpstr>Date</vt:lpstr>
      <vt:lpstr>EndData</vt:lpstr>
      <vt:lpstr>EndData1</vt:lpstr>
      <vt:lpstr>EndData2</vt:lpstr>
      <vt:lpstr>EndDate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2021-02-25T03:01:31Z</dcterms:modified>
</cp:coreProperties>
</file>