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Учреждения!$39:$40</definedName>
    <definedName name="_xlnm.Print_Area" localSheetId="1">'Муниципальные районы'!$A$1:$P$28</definedName>
    <definedName name="_xlnm.Print_Area" localSheetId="0">Учреждения!$A$1:$E$75</definedName>
  </definedNames>
  <calcPr calcId="162913"/>
</workbook>
</file>

<file path=xl/calcChain.xml><?xml version="1.0" encoding="utf-8"?>
<calcChain xmlns="http://schemas.openxmlformats.org/spreadsheetml/2006/main">
  <c r="C46" i="1" l="1"/>
  <c r="B46" i="1"/>
  <c r="B74" i="1" s="1"/>
  <c r="E9" i="1"/>
  <c r="B26" i="2" l="1"/>
  <c r="E37" i="1" s="1"/>
  <c r="E8" i="1" s="1"/>
  <c r="A2" i="2" l="1"/>
  <c r="B2" i="2" s="1"/>
  <c r="C2" i="2" s="1"/>
  <c r="H1" i="1" l="1"/>
  <c r="H2" i="1"/>
  <c r="G1" i="1"/>
  <c r="G2" i="1"/>
</calcChain>
</file>

<file path=xl/sharedStrings.xml><?xml version="1.0" encoding="utf-8"?>
<sst xmlns="http://schemas.openxmlformats.org/spreadsheetml/2006/main" count="119" uniqueCount="118">
  <si>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</si>
  <si>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</si>
  <si>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</si>
  <si>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</si>
  <si>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</si>
  <si>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</si>
  <si>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</si>
  <si>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</si>
  <si>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</si>
  <si>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</si>
  <si>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</si>
  <si>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</si>
  <si>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</si>
  <si>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</si>
  <si>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</si>
  <si>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</si>
  <si>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</si>
  <si>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</si>
  <si>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</si>
  <si>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</si>
  <si>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</si>
  <si>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</si>
  <si>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</si>
  <si>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</si>
  <si>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</si>
  <si>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</si>
  <si>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</si>
  <si>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</si>
  <si>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</si>
  <si>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</si>
  <si>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</si>
  <si>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</si>
  <si>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</si>
  <si>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</si>
  <si>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</si>
  <si>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</si>
  <si>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</si>
  <si>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</si>
  <si>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</si>
  <si>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</si>
  <si>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</si>
  <si>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</si>
  <si>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</si>
  <si>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</si>
  <si>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</si>
  <si>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</si>
  <si>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</si>
  <si>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</si>
  <si>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</si>
  <si>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</si>
  <si>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</si>
  <si>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</si>
  <si>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26.02.2021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</si>
  <si>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</si>
  <si>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</si>
  <si>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</si>
  <si>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</si>
  <si>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</si>
  <si>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</si>
  <si>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</si>
  <si>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</si>
  <si>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</si>
  <si>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</si>
  <si>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</si>
  <si>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</si>
  <si>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</si>
  <si>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</si>
  <si>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</si>
  <si>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</si>
  <si>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</si>
  <si>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</si>
  <si>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</si>
  <si>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</si>
  <si>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</si>
  <si>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</si>
  <si>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</si>
  <si>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</si>
  <si>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</si>
  <si>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</si>
  <si>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</si>
  <si>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</si>
  <si>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</si>
  <si>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</si>
  <si>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</si>
  <si>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</si>
  <si>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</si>
  <si>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</si>
  <si>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15.02.2021</t>
  </si>
  <si>
    <t>с 15 февраля по 26 февраля 2021 года</t>
  </si>
  <si>
    <t>Остатки средств на 15.02.2021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</si>
  <si>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</si>
  <si>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</si>
  <si>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</si>
  <si>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</si>
  <si>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</si>
  <si>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</si>
  <si>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</si>
  <si>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</si>
  <si>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</si>
  <si>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сенаторов Российской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</si>
  <si>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</si>
  <si>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</si>
  <si>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</si>
  <si>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</si>
  <si>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</si>
  <si>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</si>
  <si>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</si>
  <si>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</si>
  <si>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</si>
  <si>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</si>
  <si>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</si>
  <si>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</si>
  <si>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</si>
  <si>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</si>
  <si>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</si>
  <si>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</si>
  <si>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Прочие безвозмездные поступления в бюджеты субъектов Российской Федерации</t>
  </si>
  <si>
    <t>Остатки бюджетных средств на 27.02.2021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</si>
</sst>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0" xfId="1" applyNumberFormat="1" applyFont="1" applyFill="1" applyBorder="1" applyAlignment="1" applyProtection="1">
      <alignment horizontal="right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/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topLeftCell="A34" zoomScaleNormal="100" zoomScaleSheetLayoutView="100" workbookViewId="0">
      <selection activeCell="B49" sqref="B49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3" t="s">
        <v>0</v>
      </c>
      <c r="B1" s="43"/>
      <c r="C1" s="43"/>
      <c r="D1" s="43"/>
      <c r="E1" s="43"/>
      <c r="F1" s="34" t="s">
        <v>87</v>
      </c>
      <c r="G1" s="35" t="str">
        <f>TEXT(F1,"[$-FC19]ДД ММММ")</f>
        <v>15 февраля</v>
      </c>
      <c r="H1" s="35" t="str">
        <f>TEXT(F1,"[$-FC19]ДД.ММ.ГГГ \г")</f>
        <v>15.02.2021 г</v>
      </c>
    </row>
    <row r="2" spans="1:9" ht="15.6" x14ac:dyDescent="0.3">
      <c r="A2" s="43" t="s">
        <v>88</v>
      </c>
      <c r="B2" s="43"/>
      <c r="C2" s="43"/>
      <c r="D2" s="43"/>
      <c r="E2" s="43"/>
      <c r="F2" s="34" t="s">
        <v>52</v>
      </c>
      <c r="G2" s="35" t="str">
        <f>TEXT(F2,"[$-FC19]ДД ММММ ГГГ \г")</f>
        <v>26 февраля 2021 г</v>
      </c>
      <c r="H2" s="35" t="str">
        <f>TEXT(F2,"[$-FC19]ДД.ММ.ГГГ \г")</f>
        <v>26.02.2021 г</v>
      </c>
      <c r="I2" s="36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4" t="s">
        <v>89</v>
      </c>
      <c r="B5" s="45"/>
      <c r="C5" s="45"/>
      <c r="D5" s="46"/>
      <c r="E5" s="8">
        <v>3740456.5</v>
      </c>
      <c r="F5" s="36"/>
    </row>
    <row r="6" spans="1:9" x14ac:dyDescent="0.25">
      <c r="A6" s="10"/>
      <c r="B6" s="11"/>
      <c r="C6" s="11"/>
      <c r="D6" s="11"/>
      <c r="E6" s="12"/>
    </row>
    <row r="7" spans="1:9" x14ac:dyDescent="0.25">
      <c r="A7" s="53" t="s">
        <v>2</v>
      </c>
      <c r="B7" s="54"/>
      <c r="C7" s="54"/>
      <c r="D7" s="54"/>
      <c r="E7" s="13"/>
    </row>
    <row r="8" spans="1:9" x14ac:dyDescent="0.25">
      <c r="A8" s="48" t="s">
        <v>3</v>
      </c>
      <c r="B8" s="54"/>
      <c r="C8" s="54"/>
      <c r="D8" s="54"/>
      <c r="E8" s="9">
        <f>E37-E9</f>
        <v>380567.6755699995</v>
      </c>
    </row>
    <row r="9" spans="1:9" x14ac:dyDescent="0.25">
      <c r="A9" s="55" t="s">
        <v>4</v>
      </c>
      <c r="B9" s="54"/>
      <c r="C9" s="54"/>
      <c r="D9" s="54"/>
      <c r="E9" s="14">
        <f>SUM(E10:E36)</f>
        <v>1159502.8999999999</v>
      </c>
    </row>
    <row r="10" spans="1:9" ht="42" customHeight="1" x14ac:dyDescent="0.25">
      <c r="A10" s="55" t="s">
        <v>90</v>
      </c>
      <c r="B10" s="54"/>
      <c r="C10" s="54"/>
      <c r="D10" s="54"/>
      <c r="E10" s="58">
        <v>4522.5</v>
      </c>
    </row>
    <row r="11" spans="1:9" ht="42" customHeight="1" x14ac:dyDescent="0.25">
      <c r="A11" s="55" t="s">
        <v>91</v>
      </c>
      <c r="B11" s="54"/>
      <c r="C11" s="54"/>
      <c r="D11" s="54"/>
      <c r="E11" s="58">
        <v>51579.199999999997</v>
      </c>
    </row>
    <row r="12" spans="1:9" x14ac:dyDescent="0.25">
      <c r="A12" s="55" t="s">
        <v>92</v>
      </c>
      <c r="B12" s="54"/>
      <c r="C12" s="54"/>
      <c r="D12" s="54"/>
      <c r="E12" s="58">
        <v>27770.1</v>
      </c>
    </row>
    <row r="13" spans="1:9" ht="41.4" customHeight="1" x14ac:dyDescent="0.25">
      <c r="A13" s="55" t="s">
        <v>93</v>
      </c>
      <c r="B13" s="54"/>
      <c r="C13" s="54"/>
      <c r="D13" s="54"/>
      <c r="E13" s="58">
        <v>4467.5</v>
      </c>
    </row>
    <row r="14" spans="1:9" ht="28.8" customHeight="1" x14ac:dyDescent="0.25">
      <c r="A14" s="55" t="s">
        <v>94</v>
      </c>
      <c r="B14" s="54"/>
      <c r="C14" s="54"/>
      <c r="D14" s="54"/>
      <c r="E14" s="58">
        <v>24224.7</v>
      </c>
    </row>
    <row r="15" spans="1:9" ht="41.4" customHeight="1" x14ac:dyDescent="0.25">
      <c r="A15" s="55" t="s">
        <v>95</v>
      </c>
      <c r="B15" s="54"/>
      <c r="C15" s="54"/>
      <c r="D15" s="54"/>
      <c r="E15" s="58">
        <v>51.3</v>
      </c>
    </row>
    <row r="16" spans="1:9" x14ac:dyDescent="0.25">
      <c r="A16" s="55" t="s">
        <v>96</v>
      </c>
      <c r="B16" s="54"/>
      <c r="C16" s="54"/>
      <c r="D16" s="54"/>
      <c r="E16" s="58">
        <v>3502</v>
      </c>
    </row>
    <row r="17" spans="1:5" ht="26.4" customHeight="1" x14ac:dyDescent="0.25">
      <c r="A17" s="55" t="s">
        <v>97</v>
      </c>
      <c r="B17" s="54"/>
      <c r="C17" s="54"/>
      <c r="D17" s="54"/>
      <c r="E17" s="58">
        <v>24.4</v>
      </c>
    </row>
    <row r="18" spans="1:5" ht="27.6" customHeight="1" x14ac:dyDescent="0.25">
      <c r="A18" s="55" t="s">
        <v>98</v>
      </c>
      <c r="B18" s="54"/>
      <c r="C18" s="54"/>
      <c r="D18" s="54"/>
      <c r="E18" s="58">
        <v>92.6</v>
      </c>
    </row>
    <row r="19" spans="1:5" x14ac:dyDescent="0.25">
      <c r="A19" s="55" t="s">
        <v>99</v>
      </c>
      <c r="B19" s="54"/>
      <c r="C19" s="54"/>
      <c r="D19" s="54"/>
      <c r="E19" s="58">
        <v>144.69999999999999</v>
      </c>
    </row>
    <row r="20" spans="1:5" x14ac:dyDescent="0.25">
      <c r="A20" s="55" t="s">
        <v>100</v>
      </c>
      <c r="B20" s="54"/>
      <c r="C20" s="54"/>
      <c r="D20" s="54"/>
      <c r="E20" s="58">
        <v>815.7</v>
      </c>
    </row>
    <row r="21" spans="1:5" ht="28.8" customHeight="1" x14ac:dyDescent="0.25">
      <c r="A21" s="55" t="s">
        <v>101</v>
      </c>
      <c r="B21" s="54"/>
      <c r="C21" s="54"/>
      <c r="D21" s="54"/>
      <c r="E21" s="58">
        <v>14512.3</v>
      </c>
    </row>
    <row r="22" spans="1:5" x14ac:dyDescent="0.25">
      <c r="A22" s="55" t="s">
        <v>102</v>
      </c>
      <c r="B22" s="54"/>
      <c r="C22" s="54"/>
      <c r="D22" s="54"/>
      <c r="E22" s="58">
        <v>8334.7000000000007</v>
      </c>
    </row>
    <row r="23" spans="1:5" ht="41.4" customHeight="1" x14ac:dyDescent="0.25">
      <c r="A23" s="55" t="s">
        <v>103</v>
      </c>
      <c r="B23" s="54"/>
      <c r="C23" s="54"/>
      <c r="D23" s="54"/>
      <c r="E23" s="58">
        <v>125.9</v>
      </c>
    </row>
    <row r="24" spans="1:5" ht="39" customHeight="1" x14ac:dyDescent="0.25">
      <c r="A24" s="55" t="s">
        <v>104</v>
      </c>
      <c r="B24" s="54"/>
      <c r="C24" s="54"/>
      <c r="D24" s="54"/>
      <c r="E24" s="58">
        <v>11.3</v>
      </c>
    </row>
    <row r="25" spans="1:5" ht="27.6" customHeight="1" x14ac:dyDescent="0.25">
      <c r="A25" s="55" t="s">
        <v>105</v>
      </c>
      <c r="B25" s="54"/>
      <c r="C25" s="54"/>
      <c r="D25" s="54"/>
      <c r="E25" s="58">
        <v>9497.6</v>
      </c>
    </row>
    <row r="26" spans="1:5" x14ac:dyDescent="0.25">
      <c r="A26" s="55" t="s">
        <v>106</v>
      </c>
      <c r="B26" s="54"/>
      <c r="C26" s="54"/>
      <c r="D26" s="54"/>
      <c r="E26" s="58">
        <v>44972.3</v>
      </c>
    </row>
    <row r="27" spans="1:5" ht="28.8" customHeight="1" x14ac:dyDescent="0.25">
      <c r="A27" s="55" t="s">
        <v>107</v>
      </c>
      <c r="B27" s="54"/>
      <c r="C27" s="54"/>
      <c r="D27" s="54"/>
      <c r="E27" s="58">
        <v>29113.3</v>
      </c>
    </row>
    <row r="28" spans="1:5" ht="29.4" customHeight="1" x14ac:dyDescent="0.25">
      <c r="A28" s="55" t="s">
        <v>108</v>
      </c>
      <c r="B28" s="54"/>
      <c r="C28" s="54"/>
      <c r="D28" s="54"/>
      <c r="E28" s="58">
        <v>16199.5</v>
      </c>
    </row>
    <row r="29" spans="1:5" ht="57.6" customHeight="1" x14ac:dyDescent="0.25">
      <c r="A29" s="55" t="s">
        <v>109</v>
      </c>
      <c r="B29" s="54"/>
      <c r="C29" s="54"/>
      <c r="D29" s="54"/>
      <c r="E29" s="58">
        <v>6593.4</v>
      </c>
    </row>
    <row r="30" spans="1:5" ht="43.2" customHeight="1" x14ac:dyDescent="0.25">
      <c r="A30" s="55" t="s">
        <v>110</v>
      </c>
      <c r="B30" s="54"/>
      <c r="C30" s="54"/>
      <c r="D30" s="54"/>
      <c r="E30" s="58">
        <v>1017.2</v>
      </c>
    </row>
    <row r="31" spans="1:5" ht="26.4" customHeight="1" x14ac:dyDescent="0.25">
      <c r="A31" s="55" t="s">
        <v>111</v>
      </c>
      <c r="B31" s="54"/>
      <c r="C31" s="54"/>
      <c r="D31" s="54"/>
      <c r="E31" s="58">
        <v>532.4</v>
      </c>
    </row>
    <row r="32" spans="1:5" x14ac:dyDescent="0.25">
      <c r="A32" s="55" t="s">
        <v>112</v>
      </c>
      <c r="B32" s="54"/>
      <c r="C32" s="54"/>
      <c r="D32" s="54"/>
      <c r="E32" s="58">
        <v>18682.900000000001</v>
      </c>
    </row>
    <row r="33" spans="1:6" ht="28.2" customHeight="1" x14ac:dyDescent="0.25">
      <c r="A33" s="55" t="s">
        <v>113</v>
      </c>
      <c r="B33" s="54"/>
      <c r="C33" s="54"/>
      <c r="D33" s="54"/>
      <c r="E33" s="58">
        <v>1062.5</v>
      </c>
    </row>
    <row r="34" spans="1:6" x14ac:dyDescent="0.25">
      <c r="A34" s="55" t="s">
        <v>114</v>
      </c>
      <c r="B34" s="54"/>
      <c r="C34" s="54"/>
      <c r="D34" s="54"/>
      <c r="E34" s="58">
        <v>206.4</v>
      </c>
    </row>
    <row r="35" spans="1:6" x14ac:dyDescent="0.25">
      <c r="A35" s="55" t="s">
        <v>115</v>
      </c>
      <c r="B35" s="54"/>
      <c r="C35" s="54"/>
      <c r="D35" s="54"/>
      <c r="E35" s="58">
        <v>190.5</v>
      </c>
    </row>
    <row r="36" spans="1:6" x14ac:dyDescent="0.25">
      <c r="A36" s="55" t="s">
        <v>116</v>
      </c>
      <c r="B36" s="54"/>
      <c r="C36" s="54"/>
      <c r="D36" s="54"/>
      <c r="E36" s="56">
        <v>891256</v>
      </c>
    </row>
    <row r="37" spans="1:6" x14ac:dyDescent="0.25">
      <c r="A37" s="47" t="s">
        <v>5</v>
      </c>
      <c r="B37" s="48"/>
      <c r="C37" s="48"/>
      <c r="D37" s="48"/>
      <c r="E37" s="13">
        <f>'Муниципальные районы'!B27-Учреждения!E5+'Муниципальные районы'!B26</f>
        <v>1540070.5755699994</v>
      </c>
    </row>
    <row r="38" spans="1:6" x14ac:dyDescent="0.25">
      <c r="A38" s="15"/>
      <c r="B38" s="16"/>
      <c r="C38" s="16"/>
      <c r="D38" s="6"/>
      <c r="E38" s="17"/>
    </row>
    <row r="39" spans="1:6" x14ac:dyDescent="0.25">
      <c r="A39" s="49" t="s">
        <v>14</v>
      </c>
      <c r="B39" s="51" t="s">
        <v>6</v>
      </c>
      <c r="C39" s="52" t="s">
        <v>7</v>
      </c>
      <c r="D39" s="52"/>
      <c r="E39" s="52"/>
    </row>
    <row r="40" spans="1:6" ht="82.8" x14ac:dyDescent="0.25">
      <c r="A40" s="50"/>
      <c r="B40" s="51"/>
      <c r="C40" s="18" t="s">
        <v>8</v>
      </c>
      <c r="D40" s="18" t="s">
        <v>9</v>
      </c>
      <c r="E40" s="18" t="s">
        <v>10</v>
      </c>
    </row>
    <row r="41" spans="1:6" x14ac:dyDescent="0.25">
      <c r="A41" s="19" t="s">
        <v>53</v>
      </c>
      <c r="B41" s="39">
        <v>11270.80912</v>
      </c>
      <c r="C41" s="39">
        <v>6776.2031999999999</v>
      </c>
      <c r="D41" s="39">
        <v>3809.52979</v>
      </c>
      <c r="E41" s="39"/>
      <c r="F41" s="38"/>
    </row>
    <row r="42" spans="1:6" x14ac:dyDescent="0.25">
      <c r="A42" s="19" t="s">
        <v>54</v>
      </c>
      <c r="B42" s="39">
        <v>3250</v>
      </c>
      <c r="C42" s="39">
        <v>3250</v>
      </c>
      <c r="D42" s="39"/>
      <c r="E42" s="39"/>
      <c r="F42" s="38"/>
    </row>
    <row r="43" spans="1:6" x14ac:dyDescent="0.25">
      <c r="A43" s="19" t="s">
        <v>55</v>
      </c>
      <c r="B43" s="39">
        <v>33920.70177</v>
      </c>
      <c r="C43" s="39">
        <v>12807</v>
      </c>
      <c r="D43" s="39"/>
      <c r="E43" s="39"/>
      <c r="F43" s="38"/>
    </row>
    <row r="44" spans="1:6" ht="27.6" x14ac:dyDescent="0.25">
      <c r="A44" s="19" t="s">
        <v>56</v>
      </c>
      <c r="B44" s="39">
        <v>37697.614049999996</v>
      </c>
      <c r="C44" s="39">
        <v>2395.3371299999999</v>
      </c>
      <c r="D44" s="39"/>
      <c r="E44" s="39">
        <v>2100</v>
      </c>
      <c r="F44" s="38"/>
    </row>
    <row r="45" spans="1:6" x14ac:dyDescent="0.25">
      <c r="A45" s="19" t="s">
        <v>57</v>
      </c>
      <c r="B45" s="39">
        <v>9863.4303500000005</v>
      </c>
      <c r="C45" s="39">
        <v>6757.9789600000004</v>
      </c>
      <c r="D45" s="39">
        <v>3063.8049999999998</v>
      </c>
      <c r="E45" s="39"/>
      <c r="F45" s="38"/>
    </row>
    <row r="46" spans="1:6" ht="27.6" x14ac:dyDescent="0.25">
      <c r="A46" s="19" t="s">
        <v>58</v>
      </c>
      <c r="B46" s="39">
        <f>1120477.29434-13793.8</f>
        <v>1106683.49434</v>
      </c>
      <c r="C46" s="39">
        <f>6935.48932-285.5</f>
        <v>6649.9893199999997</v>
      </c>
      <c r="D46" s="39">
        <v>976</v>
      </c>
      <c r="E46" s="39"/>
      <c r="F46" s="38"/>
    </row>
    <row r="47" spans="1:6" x14ac:dyDescent="0.25">
      <c r="A47" s="19" t="s">
        <v>59</v>
      </c>
      <c r="B47" s="39">
        <v>35.700000000000003</v>
      </c>
      <c r="C47" s="39"/>
      <c r="D47" s="39"/>
      <c r="E47" s="39"/>
      <c r="F47" s="38"/>
    </row>
    <row r="48" spans="1:6" x14ac:dyDescent="0.25">
      <c r="A48" s="19" t="s">
        <v>60</v>
      </c>
      <c r="B48" s="39">
        <v>111949.87428</v>
      </c>
      <c r="C48" s="39">
        <v>3200</v>
      </c>
      <c r="D48" s="39">
        <v>1865</v>
      </c>
      <c r="E48" s="39"/>
      <c r="F48" s="38"/>
    </row>
    <row r="49" spans="1:6" x14ac:dyDescent="0.25">
      <c r="A49" s="19" t="s">
        <v>61</v>
      </c>
      <c r="B49" s="39">
        <v>129425.6485</v>
      </c>
      <c r="C49" s="39">
        <v>4075</v>
      </c>
      <c r="D49" s="39">
        <v>2425.7449999999999</v>
      </c>
      <c r="E49" s="39"/>
      <c r="F49" s="38"/>
    </row>
    <row r="50" spans="1:6" x14ac:dyDescent="0.25">
      <c r="A50" s="19" t="s">
        <v>62</v>
      </c>
      <c r="B50" s="39">
        <v>167231.42790000001</v>
      </c>
      <c r="C50" s="39">
        <v>6403.5852199999999</v>
      </c>
      <c r="D50" s="39">
        <v>3848.9129200000002</v>
      </c>
      <c r="E50" s="39">
        <v>25431.5537</v>
      </c>
      <c r="F50" s="38"/>
    </row>
    <row r="51" spans="1:6" ht="27.6" x14ac:dyDescent="0.25">
      <c r="A51" s="19" t="s">
        <v>63</v>
      </c>
      <c r="B51" s="39">
        <v>136880.37289</v>
      </c>
      <c r="C51" s="39">
        <v>3650</v>
      </c>
      <c r="D51" s="39">
        <v>1595.3</v>
      </c>
      <c r="E51" s="39">
        <v>79213.970600000001</v>
      </c>
      <c r="F51" s="38"/>
    </row>
    <row r="52" spans="1:6" x14ac:dyDescent="0.25">
      <c r="A52" s="19" t="s">
        <v>64</v>
      </c>
      <c r="B52" s="39">
        <v>30719.99466</v>
      </c>
      <c r="C52" s="39">
        <v>659.54499999999996</v>
      </c>
      <c r="D52" s="39"/>
      <c r="E52" s="39"/>
      <c r="F52" s="38"/>
    </row>
    <row r="53" spans="1:6" x14ac:dyDescent="0.25">
      <c r="A53" s="19" t="s">
        <v>65</v>
      </c>
      <c r="B53" s="39">
        <v>27120.824140000001</v>
      </c>
      <c r="C53" s="39">
        <v>20250</v>
      </c>
      <c r="D53" s="39"/>
      <c r="E53" s="39"/>
      <c r="F53" s="38"/>
    </row>
    <row r="54" spans="1:6" x14ac:dyDescent="0.25">
      <c r="A54" s="19" t="s">
        <v>66</v>
      </c>
      <c r="B54" s="39">
        <v>81</v>
      </c>
      <c r="C54" s="39">
        <v>8</v>
      </c>
      <c r="D54" s="39"/>
      <c r="E54" s="39"/>
      <c r="F54" s="38"/>
    </row>
    <row r="55" spans="1:6" x14ac:dyDescent="0.25">
      <c r="A55" s="19" t="s">
        <v>67</v>
      </c>
      <c r="B55" s="39">
        <v>7780</v>
      </c>
      <c r="C55" s="39">
        <v>3750</v>
      </c>
      <c r="D55" s="39">
        <v>1060</v>
      </c>
      <c r="E55" s="39"/>
      <c r="F55" s="38"/>
    </row>
    <row r="56" spans="1:6" x14ac:dyDescent="0.25">
      <c r="A56" s="19" t="s">
        <v>68</v>
      </c>
      <c r="B56" s="39">
        <v>16283.2852</v>
      </c>
      <c r="C56" s="39">
        <v>8723.9480000000003</v>
      </c>
      <c r="D56" s="39">
        <v>2344.4639999999999</v>
      </c>
      <c r="E56" s="39">
        <v>3982.34845</v>
      </c>
      <c r="F56" s="38"/>
    </row>
    <row r="57" spans="1:6" x14ac:dyDescent="0.25">
      <c r="A57" s="19" t="s">
        <v>69</v>
      </c>
      <c r="B57" s="39">
        <v>140.79854</v>
      </c>
      <c r="C57" s="39"/>
      <c r="D57" s="39"/>
      <c r="E57" s="39"/>
      <c r="F57" s="38"/>
    </row>
    <row r="58" spans="1:6" x14ac:dyDescent="0.25">
      <c r="A58" s="19" t="s">
        <v>70</v>
      </c>
      <c r="B58" s="39">
        <v>78609.967869999993</v>
      </c>
      <c r="C58" s="39">
        <v>2300</v>
      </c>
      <c r="D58" s="39"/>
      <c r="E58" s="39"/>
      <c r="F58" s="38"/>
    </row>
    <row r="59" spans="1:6" x14ac:dyDescent="0.25">
      <c r="A59" s="19" t="s">
        <v>71</v>
      </c>
      <c r="B59" s="39">
        <v>11876.267</v>
      </c>
      <c r="C59" s="39">
        <v>4393.4170000000004</v>
      </c>
      <c r="D59" s="39">
        <v>4440</v>
      </c>
      <c r="E59" s="39"/>
      <c r="F59" s="38"/>
    </row>
    <row r="60" spans="1:6" x14ac:dyDescent="0.25">
      <c r="A60" s="19" t="s">
        <v>72</v>
      </c>
      <c r="B60" s="39">
        <v>79.5</v>
      </c>
      <c r="C60" s="39"/>
      <c r="D60" s="39"/>
      <c r="E60" s="39"/>
      <c r="F60" s="38"/>
    </row>
    <row r="61" spans="1:6" x14ac:dyDescent="0.25">
      <c r="A61" s="19" t="s">
        <v>73</v>
      </c>
      <c r="B61" s="39">
        <v>1819.8772799999999</v>
      </c>
      <c r="C61" s="39">
        <v>1100</v>
      </c>
      <c r="D61" s="39">
        <v>454</v>
      </c>
      <c r="E61" s="39"/>
      <c r="F61" s="38"/>
    </row>
    <row r="62" spans="1:6" x14ac:dyDescent="0.25">
      <c r="A62" s="19" t="s">
        <v>74</v>
      </c>
      <c r="B62" s="39">
        <v>2572.58</v>
      </c>
      <c r="C62" s="39">
        <v>1500</v>
      </c>
      <c r="D62" s="39">
        <v>760</v>
      </c>
      <c r="E62" s="39"/>
      <c r="F62" s="38"/>
    </row>
    <row r="63" spans="1:6" x14ac:dyDescent="0.25">
      <c r="A63" s="19" t="s">
        <v>75</v>
      </c>
      <c r="B63" s="39">
        <v>3983.6843800000001</v>
      </c>
      <c r="C63" s="39">
        <v>2893.11706</v>
      </c>
      <c r="D63" s="39">
        <v>968.06235000000004</v>
      </c>
      <c r="E63" s="39"/>
      <c r="F63" s="38"/>
    </row>
    <row r="64" spans="1:6" x14ac:dyDescent="0.25">
      <c r="A64" s="19" t="s">
        <v>76</v>
      </c>
      <c r="B64" s="39">
        <v>440924.37057999999</v>
      </c>
      <c r="C64" s="39">
        <v>7000</v>
      </c>
      <c r="D64" s="39"/>
      <c r="E64" s="39"/>
      <c r="F64" s="38"/>
    </row>
    <row r="65" spans="1:6" ht="27.6" x14ac:dyDescent="0.25">
      <c r="A65" s="19" t="s">
        <v>77</v>
      </c>
      <c r="B65" s="39">
        <v>64.5</v>
      </c>
      <c r="C65" s="39">
        <v>64.5</v>
      </c>
      <c r="D65" s="39"/>
      <c r="E65" s="39"/>
      <c r="F65" s="38"/>
    </row>
    <row r="66" spans="1:6" x14ac:dyDescent="0.25">
      <c r="A66" s="19" t="s">
        <v>78</v>
      </c>
      <c r="B66" s="39">
        <v>1339.7706000000001</v>
      </c>
      <c r="C66" s="39"/>
      <c r="D66" s="39"/>
      <c r="E66" s="39"/>
      <c r="F66" s="38"/>
    </row>
    <row r="67" spans="1:6" x14ac:dyDescent="0.25">
      <c r="A67" s="19" t="s">
        <v>79</v>
      </c>
      <c r="B67" s="39">
        <v>5114.7376199999999</v>
      </c>
      <c r="C67" s="39">
        <v>4536.3286900000003</v>
      </c>
      <c r="D67" s="39">
        <v>410.80865</v>
      </c>
      <c r="E67" s="39"/>
      <c r="F67" s="38"/>
    </row>
    <row r="68" spans="1:6" x14ac:dyDescent="0.25">
      <c r="A68" s="19" t="s">
        <v>80</v>
      </c>
      <c r="B68" s="39">
        <v>300</v>
      </c>
      <c r="C68" s="39">
        <v>300</v>
      </c>
      <c r="D68" s="39"/>
      <c r="E68" s="39"/>
      <c r="F68" s="38"/>
    </row>
    <row r="69" spans="1:6" x14ac:dyDescent="0.25">
      <c r="A69" s="19" t="s">
        <v>81</v>
      </c>
      <c r="B69" s="39">
        <v>531.91430000000003</v>
      </c>
      <c r="C69" s="39">
        <v>276.70911999999998</v>
      </c>
      <c r="D69" s="39">
        <v>134.51943</v>
      </c>
      <c r="E69" s="39"/>
      <c r="F69" s="38"/>
    </row>
    <row r="70" spans="1:6" ht="27.6" x14ac:dyDescent="0.25">
      <c r="A70" s="19" t="s">
        <v>82</v>
      </c>
      <c r="B70" s="39">
        <v>4945.5253899999998</v>
      </c>
      <c r="C70" s="39">
        <v>2553.1791800000001</v>
      </c>
      <c r="D70" s="39">
        <v>1440.0309500000001</v>
      </c>
      <c r="E70" s="39"/>
      <c r="F70" s="38"/>
    </row>
    <row r="71" spans="1:6" ht="27.6" x14ac:dyDescent="0.25">
      <c r="A71" s="19" t="s">
        <v>83</v>
      </c>
      <c r="B71" s="39">
        <v>20063.850149999998</v>
      </c>
      <c r="C71" s="39"/>
      <c r="D71" s="39"/>
      <c r="E71" s="39"/>
      <c r="F71" s="38"/>
    </row>
    <row r="72" spans="1:6" ht="27.6" x14ac:dyDescent="0.25">
      <c r="A72" s="19" t="s">
        <v>84</v>
      </c>
      <c r="B72" s="39">
        <v>5514.2646599999998</v>
      </c>
      <c r="C72" s="39">
        <v>1822.5526600000001</v>
      </c>
      <c r="D72" s="39">
        <v>600</v>
      </c>
      <c r="E72" s="39"/>
      <c r="F72" s="38"/>
    </row>
    <row r="73" spans="1:6" ht="27.6" x14ac:dyDescent="0.25">
      <c r="A73" s="19" t="s">
        <v>85</v>
      </c>
      <c r="B73" s="39">
        <v>18403.29955</v>
      </c>
      <c r="C73" s="39">
        <v>946.10500000000002</v>
      </c>
      <c r="D73" s="39">
        <v>670.1</v>
      </c>
      <c r="E73" s="39"/>
      <c r="F73" s="38"/>
    </row>
    <row r="74" spans="1:6" x14ac:dyDescent="0.25">
      <c r="A74" s="20" t="s">
        <v>86</v>
      </c>
      <c r="B74" s="40">
        <f>SUM(B41:B73)</f>
        <v>2426479.0851199995</v>
      </c>
      <c r="C74" s="40">
        <v>119042.50622</v>
      </c>
      <c r="D74" s="40">
        <v>30866.27809</v>
      </c>
      <c r="E74" s="40">
        <v>110727.87274999999</v>
      </c>
      <c r="F74" s="38"/>
    </row>
    <row r="75" spans="1:6" x14ac:dyDescent="0.25">
      <c r="B75" s="38"/>
      <c r="C75" s="38"/>
      <c r="D75" s="38"/>
      <c r="E75" s="38"/>
    </row>
  </sheetData>
  <mergeCells count="37">
    <mergeCell ref="A35:D35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1:E1"/>
    <mergeCell ref="A2:E2"/>
    <mergeCell ref="A5:D5"/>
    <mergeCell ref="A37:D37"/>
    <mergeCell ref="A39:A40"/>
    <mergeCell ref="B39:B40"/>
    <mergeCell ref="C39:E39"/>
    <mergeCell ref="A7:D7"/>
    <mergeCell ref="A8:D8"/>
    <mergeCell ref="A9:D9"/>
    <mergeCell ref="A36:D36"/>
    <mergeCell ref="A10:D10"/>
    <mergeCell ref="A11:D11"/>
    <mergeCell ref="A12:D12"/>
    <mergeCell ref="A13:D13"/>
    <mergeCell ref="A14:D14"/>
  </mergeCells>
  <pageMargins left="0.70866141732283472" right="0.22" top="0.34" bottom="0.34" header="0.31496062992125984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topLeftCell="A19" zoomScaleNormal="100" zoomScaleSheetLayoutView="100" workbookViewId="0">
      <selection activeCell="A31" sqref="A31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1.88671875" style="31" customWidth="1"/>
    <col min="4" max="4" width="12.6640625" style="31" customWidth="1"/>
    <col min="5" max="5" width="13.21875" style="31" customWidth="1"/>
    <col min="6" max="6" width="12.21875" style="31" customWidth="1"/>
    <col min="7" max="7" width="12.5546875" style="31" customWidth="1"/>
    <col min="8" max="8" width="12.77734375" style="31" customWidth="1"/>
    <col min="9" max="9" width="12.109375" style="31" customWidth="1"/>
    <col min="10" max="10" width="12.77734375" style="31" customWidth="1"/>
    <col min="11" max="11" width="11" style="31" customWidth="1"/>
    <col min="12" max="13" width="11.77734375" style="31" customWidth="1"/>
    <col min="14" max="14" width="12.44140625" style="31" customWidth="1"/>
    <col min="15" max="15" width="12.5546875" style="31" customWidth="1"/>
    <col min="16" max="16384" width="8.77734375" style="31"/>
  </cols>
  <sheetData>
    <row r="1" spans="1:20" s="28" customFormat="1" ht="15.6" x14ac:dyDescent="0.3">
      <c r="A1" s="27" t="s">
        <v>52</v>
      </c>
      <c r="C1" s="29" t="s">
        <v>13</v>
      </c>
    </row>
    <row r="2" spans="1:20" x14ac:dyDescent="0.25">
      <c r="A2" s="30" t="str">
        <f>TEXT(EndData2,"[$-FC19]ДД.ММ.ГГГ")</f>
        <v>26.02.2021</v>
      </c>
      <c r="B2" s="30">
        <f>A2+1</f>
        <v>44254</v>
      </c>
      <c r="C2" s="26" t="str">
        <f>TEXT(B2,"[$-FC19]ДД.ММ.ГГГ")</f>
        <v>27.02.2021</v>
      </c>
      <c r="P2" s="61" t="s">
        <v>12</v>
      </c>
    </row>
    <row r="3" spans="1:20" ht="51.75" customHeight="1" x14ac:dyDescent="0.25">
      <c r="A3" s="23" t="s">
        <v>15</v>
      </c>
      <c r="B3" s="57" t="s">
        <v>16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  <c r="H3" s="59" t="s">
        <v>22</v>
      </c>
      <c r="I3" s="59" t="s">
        <v>23</v>
      </c>
      <c r="J3" s="59" t="s">
        <v>24</v>
      </c>
      <c r="K3" s="59" t="s">
        <v>25</v>
      </c>
      <c r="L3" s="59" t="s">
        <v>26</v>
      </c>
      <c r="M3" s="59" t="s">
        <v>27</v>
      </c>
      <c r="N3" s="59" t="s">
        <v>28</v>
      </c>
      <c r="O3" s="59" t="s">
        <v>29</v>
      </c>
      <c r="P3" s="60" t="s">
        <v>11</v>
      </c>
    </row>
    <row r="4" spans="1:20" ht="26.4" x14ac:dyDescent="0.25">
      <c r="A4" s="21" t="s">
        <v>31</v>
      </c>
      <c r="B4" s="24">
        <v>900</v>
      </c>
      <c r="C4" s="24"/>
      <c r="D4" s="24"/>
      <c r="E4" s="24"/>
      <c r="F4" s="24"/>
      <c r="G4" s="24"/>
      <c r="H4" s="24"/>
      <c r="I4" s="24"/>
      <c r="J4" s="24">
        <v>29042.59</v>
      </c>
      <c r="K4" s="24"/>
      <c r="L4" s="24"/>
      <c r="M4" s="24"/>
      <c r="N4" s="24"/>
      <c r="O4" s="24"/>
      <c r="P4" s="41">
        <v>29942.59</v>
      </c>
      <c r="Q4" s="32"/>
      <c r="R4" s="32"/>
      <c r="S4" s="32"/>
      <c r="T4" s="32"/>
    </row>
    <row r="5" spans="1:20" ht="105.6" x14ac:dyDescent="0.25">
      <c r="A5" s="21" t="s">
        <v>32</v>
      </c>
      <c r="B5" s="24"/>
      <c r="C5" s="24">
        <v>3575.5772700000002</v>
      </c>
      <c r="D5" s="24"/>
      <c r="E5" s="24"/>
      <c r="F5" s="24"/>
      <c r="G5" s="24">
        <v>900</v>
      </c>
      <c r="H5" s="24"/>
      <c r="I5" s="24"/>
      <c r="J5" s="24"/>
      <c r="K5" s="24"/>
      <c r="L5" s="24"/>
      <c r="M5" s="24"/>
      <c r="N5" s="24"/>
      <c r="O5" s="24"/>
      <c r="P5" s="41">
        <v>4475.5772699999998</v>
      </c>
      <c r="Q5" s="32"/>
      <c r="R5" s="32"/>
      <c r="S5" s="32"/>
      <c r="T5" s="32"/>
    </row>
    <row r="6" spans="1:20" ht="79.2" x14ac:dyDescent="0.25">
      <c r="A6" s="21" t="s">
        <v>33</v>
      </c>
      <c r="B6" s="24"/>
      <c r="C6" s="24">
        <v>316.14999999999998</v>
      </c>
      <c r="D6" s="24">
        <v>71.400000000000006</v>
      </c>
      <c r="E6" s="24">
        <v>138.30000000000001</v>
      </c>
      <c r="F6" s="24">
        <v>71.400000000000006</v>
      </c>
      <c r="G6" s="24"/>
      <c r="H6" s="24">
        <v>49.1</v>
      </c>
      <c r="I6" s="24"/>
      <c r="J6" s="24">
        <v>445.4</v>
      </c>
      <c r="K6" s="24">
        <v>40.5</v>
      </c>
      <c r="L6" s="24"/>
      <c r="M6" s="24">
        <v>116</v>
      </c>
      <c r="N6" s="24">
        <v>40.15</v>
      </c>
      <c r="O6" s="24"/>
      <c r="P6" s="41">
        <v>1288.4000000000001</v>
      </c>
      <c r="Q6" s="32"/>
      <c r="R6" s="32"/>
      <c r="S6" s="32"/>
      <c r="T6" s="32"/>
    </row>
    <row r="7" spans="1:20" ht="79.2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>
        <v>20.75</v>
      </c>
      <c r="M7" s="24"/>
      <c r="N7" s="24"/>
      <c r="O7" s="24"/>
      <c r="P7" s="41">
        <v>20.75</v>
      </c>
      <c r="Q7" s="32"/>
      <c r="R7" s="32"/>
      <c r="S7" s="32"/>
      <c r="T7" s="32"/>
    </row>
    <row r="8" spans="1:20" ht="79.2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>
        <v>23.16</v>
      </c>
      <c r="M8" s="24"/>
      <c r="N8" s="24"/>
      <c r="O8" s="24"/>
      <c r="P8" s="41">
        <v>23.16</v>
      </c>
      <c r="Q8" s="32"/>
      <c r="R8" s="32"/>
      <c r="S8" s="32"/>
      <c r="T8" s="32"/>
    </row>
    <row r="9" spans="1:20" ht="105.6" x14ac:dyDescent="0.25">
      <c r="A9" s="21" t="s">
        <v>36</v>
      </c>
      <c r="B9" s="24">
        <v>13677.190979999999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1">
        <v>13677.190979999999</v>
      </c>
      <c r="Q9" s="32"/>
      <c r="R9" s="32"/>
      <c r="S9" s="32"/>
      <c r="T9" s="32"/>
    </row>
    <row r="10" spans="1:20" ht="158.4" x14ac:dyDescent="0.25">
      <c r="A10" s="21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>
        <v>9640</v>
      </c>
      <c r="O10" s="24"/>
      <c r="P10" s="41">
        <v>9640</v>
      </c>
      <c r="Q10" s="32"/>
      <c r="R10" s="32"/>
      <c r="S10" s="32"/>
      <c r="T10" s="32"/>
    </row>
    <row r="11" spans="1:20" ht="132" x14ac:dyDescent="0.25">
      <c r="A11" s="21" t="s">
        <v>38</v>
      </c>
      <c r="B11" s="24">
        <v>71.058260000000004</v>
      </c>
      <c r="C11" s="24">
        <v>7.4474400000000003</v>
      </c>
      <c r="D11" s="24"/>
      <c r="E11" s="24"/>
      <c r="F11" s="24"/>
      <c r="G11" s="24"/>
      <c r="H11" s="24"/>
      <c r="I11" s="24"/>
      <c r="J11" s="24">
        <v>7.45</v>
      </c>
      <c r="K11" s="24"/>
      <c r="L11" s="24"/>
      <c r="M11" s="24"/>
      <c r="N11" s="24"/>
      <c r="O11" s="24"/>
      <c r="P11" s="41">
        <v>85.955699999999993</v>
      </c>
      <c r="Q11" s="32"/>
      <c r="R11" s="32"/>
      <c r="S11" s="32"/>
      <c r="T11" s="32"/>
    </row>
    <row r="12" spans="1:20" ht="118.8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>
        <v>117</v>
      </c>
      <c r="O12" s="24"/>
      <c r="P12" s="41">
        <v>117</v>
      </c>
      <c r="Q12" s="32"/>
      <c r="R12" s="32"/>
      <c r="S12" s="32"/>
      <c r="T12" s="32"/>
    </row>
    <row r="13" spans="1:20" ht="118.8" x14ac:dyDescent="0.25">
      <c r="A13" s="21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>
        <v>3197.5</v>
      </c>
      <c r="O13" s="24"/>
      <c r="P13" s="41">
        <v>3197.5</v>
      </c>
      <c r="Q13" s="32"/>
      <c r="R13" s="32"/>
      <c r="S13" s="32"/>
      <c r="T13" s="32"/>
    </row>
    <row r="14" spans="1:20" ht="66" x14ac:dyDescent="0.25">
      <c r="A14" s="21" t="s">
        <v>41</v>
      </c>
      <c r="B14" s="24">
        <v>263.36079999999998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1">
        <v>263.36079999999998</v>
      </c>
      <c r="Q14" s="32"/>
      <c r="R14" s="32"/>
      <c r="S14" s="32"/>
      <c r="T14" s="32"/>
    </row>
    <row r="15" spans="1:20" ht="92.4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>
        <v>110</v>
      </c>
      <c r="O15" s="24"/>
      <c r="P15" s="41">
        <v>110</v>
      </c>
      <c r="Q15" s="32"/>
      <c r="R15" s="32"/>
      <c r="S15" s="32"/>
      <c r="T15" s="32"/>
    </row>
    <row r="16" spans="1:20" ht="79.2" x14ac:dyDescent="0.25">
      <c r="A16" s="21" t="s">
        <v>43</v>
      </c>
      <c r="B16" s="24">
        <v>914.27837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1">
        <v>914.27837</v>
      </c>
      <c r="Q16" s="32"/>
      <c r="R16" s="32"/>
      <c r="S16" s="32"/>
      <c r="T16" s="32"/>
    </row>
    <row r="17" spans="1:20" ht="79.2" x14ac:dyDescent="0.25">
      <c r="A17" s="21" t="s">
        <v>44</v>
      </c>
      <c r="B17" s="24"/>
      <c r="C17" s="24">
        <v>30000</v>
      </c>
      <c r="D17" s="24"/>
      <c r="E17" s="24"/>
      <c r="F17" s="24"/>
      <c r="G17" s="24">
        <v>1407.925</v>
      </c>
      <c r="H17" s="24"/>
      <c r="I17" s="24"/>
      <c r="J17" s="24"/>
      <c r="K17" s="24"/>
      <c r="L17" s="24"/>
      <c r="M17" s="24"/>
      <c r="N17" s="24"/>
      <c r="O17" s="24"/>
      <c r="P17" s="41">
        <v>31407.924999999999</v>
      </c>
      <c r="Q17" s="32"/>
      <c r="R17" s="32"/>
      <c r="S17" s="32"/>
      <c r="T17" s="32"/>
    </row>
    <row r="18" spans="1:20" ht="79.2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>
        <v>10069.15263</v>
      </c>
      <c r="K18" s="24"/>
      <c r="L18" s="24"/>
      <c r="M18" s="24"/>
      <c r="N18" s="24"/>
      <c r="O18" s="24"/>
      <c r="P18" s="41">
        <v>10069.15263</v>
      </c>
      <c r="Q18" s="32"/>
      <c r="R18" s="32"/>
      <c r="S18" s="32"/>
      <c r="T18" s="32"/>
    </row>
    <row r="19" spans="1:20" ht="39.6" x14ac:dyDescent="0.25">
      <c r="A19" s="21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v>27.967569999999998</v>
      </c>
      <c r="P19" s="41">
        <v>27.967569999999998</v>
      </c>
      <c r="Q19" s="32"/>
      <c r="R19" s="32"/>
      <c r="S19" s="32"/>
      <c r="T19" s="32"/>
    </row>
    <row r="20" spans="1:20" ht="66" x14ac:dyDescent="0.25">
      <c r="A20" s="21" t="s">
        <v>47</v>
      </c>
      <c r="B20" s="24">
        <v>13137.447</v>
      </c>
      <c r="C20" s="24">
        <v>5200</v>
      </c>
      <c r="D20" s="24">
        <v>1484</v>
      </c>
      <c r="E20" s="24">
        <v>1000</v>
      </c>
      <c r="F20" s="24">
        <v>550</v>
      </c>
      <c r="G20" s="24">
        <v>566.84299999999996</v>
      </c>
      <c r="H20" s="24"/>
      <c r="I20" s="24"/>
      <c r="J20" s="24">
        <v>1600</v>
      </c>
      <c r="K20" s="24">
        <v>389.298</v>
      </c>
      <c r="L20" s="24">
        <v>1128.53</v>
      </c>
      <c r="M20" s="24">
        <v>783.85032999999999</v>
      </c>
      <c r="N20" s="24">
        <v>959.56667000000004</v>
      </c>
      <c r="O20" s="24">
        <v>943.57500000000005</v>
      </c>
      <c r="P20" s="41">
        <v>27743.11</v>
      </c>
      <c r="Q20" s="32"/>
      <c r="R20" s="32"/>
      <c r="S20" s="32"/>
      <c r="T20" s="32"/>
    </row>
    <row r="21" spans="1:20" ht="52.8" x14ac:dyDescent="0.25">
      <c r="A21" s="21" t="s">
        <v>48</v>
      </c>
      <c r="B21" s="24">
        <v>66293.206430000006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41">
        <v>66293.206430000006</v>
      </c>
      <c r="Q21" s="32"/>
      <c r="R21" s="32"/>
      <c r="S21" s="32"/>
      <c r="T21" s="32"/>
    </row>
    <row r="22" spans="1:20" ht="39.6" x14ac:dyDescent="0.25">
      <c r="A22" s="21" t="s">
        <v>49</v>
      </c>
      <c r="B22" s="24"/>
      <c r="C22" s="24"/>
      <c r="D22" s="24"/>
      <c r="E22" s="24">
        <v>111.11668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1">
        <v>111.11668</v>
      </c>
      <c r="Q22" s="32"/>
      <c r="R22" s="32"/>
      <c r="S22" s="32"/>
      <c r="T22" s="32"/>
    </row>
    <row r="23" spans="1:20" ht="66" x14ac:dyDescent="0.25">
      <c r="A23" s="21" t="s">
        <v>50</v>
      </c>
      <c r="B23" s="24">
        <v>5884.1725699999997</v>
      </c>
      <c r="C23" s="24"/>
      <c r="D23" s="24"/>
      <c r="E23" s="24">
        <v>898</v>
      </c>
      <c r="F23" s="24">
        <v>146.76599999999999</v>
      </c>
      <c r="G23" s="24">
        <v>126.6</v>
      </c>
      <c r="H23" s="24"/>
      <c r="I23" s="24"/>
      <c r="J23" s="24">
        <v>2925.13751</v>
      </c>
      <c r="K23" s="24">
        <v>70.384029999999996</v>
      </c>
      <c r="L23" s="24">
        <v>474.08891</v>
      </c>
      <c r="M23" s="24"/>
      <c r="N23" s="24"/>
      <c r="O23" s="24"/>
      <c r="P23" s="41">
        <v>10525.149020000001</v>
      </c>
      <c r="Q23" s="32"/>
      <c r="R23" s="32"/>
      <c r="S23" s="32"/>
      <c r="T23" s="32"/>
    </row>
    <row r="24" spans="1:20" x14ac:dyDescent="0.25">
      <c r="A24" s="22" t="s">
        <v>51</v>
      </c>
      <c r="B24" s="25">
        <v>101140.71441</v>
      </c>
      <c r="C24" s="25">
        <v>39099.174709999999</v>
      </c>
      <c r="D24" s="25">
        <v>1555.4</v>
      </c>
      <c r="E24" s="25">
        <v>2147.4166799999998</v>
      </c>
      <c r="F24" s="25">
        <v>768.16600000000005</v>
      </c>
      <c r="G24" s="25">
        <v>3001.3679999999999</v>
      </c>
      <c r="H24" s="25">
        <v>49.1</v>
      </c>
      <c r="I24" s="25"/>
      <c r="J24" s="25">
        <v>44089.73014</v>
      </c>
      <c r="K24" s="25">
        <v>500.18203</v>
      </c>
      <c r="L24" s="25">
        <v>1646.52891</v>
      </c>
      <c r="M24" s="25">
        <v>899.85032999999999</v>
      </c>
      <c r="N24" s="25">
        <v>14064.21667</v>
      </c>
      <c r="O24" s="25">
        <v>971.54256999999996</v>
      </c>
      <c r="P24" s="41">
        <v>209933.39045000001</v>
      </c>
      <c r="Q24" s="37"/>
      <c r="R24" s="37"/>
      <c r="S24" s="37"/>
      <c r="T24" s="37"/>
    </row>
    <row r="25" spans="1:20" x14ac:dyDescent="0.2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20" x14ac:dyDescent="0.25">
      <c r="A26" s="33" t="s">
        <v>30</v>
      </c>
      <c r="B26" s="42">
        <f>P24+Учреждения!B74</f>
        <v>2636412.4755699993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20" ht="32.25" customHeight="1" x14ac:dyDescent="0.25">
      <c r="A27" s="33" t="s">
        <v>117</v>
      </c>
      <c r="B27" s="42">
        <v>2644114.6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</sheetData>
  <pageMargins left="0.23622047244094491" right="0.2" top="0.17" bottom="0.3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2021-03-01T01:17:37Z</dcterms:modified>
</cp:coreProperties>
</file>