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68" windowWidth="14808" windowHeight="7956"/>
  </bookViews>
  <sheets>
    <sheet name="Учреждения" sheetId="1" r:id="rId1"/>
    <sheet name="Муниципальные районы" sheetId="2" r:id="rId2"/>
  </sheets>
  <definedNames>
    <definedName name="EndData">Учреждения!$F$5</definedName>
    <definedName name="EndData1">Учреждения!$F$2</definedName>
    <definedName name="EndData2">'Муниципальные районы'!$A$1</definedName>
    <definedName name="StartData">Учреждения!$F$4</definedName>
    <definedName name="StartData1">Учреждения!$F$1</definedName>
    <definedName name="_xlnm.Print_Titles" localSheetId="1">'Муниципальные районы'!$1:$3</definedName>
    <definedName name="_xlnm.Print_Titles" localSheetId="0">Учреждения!$26:$27</definedName>
    <definedName name="_xlnm.Print_Area" localSheetId="1">'Муниципальные районы'!$A$1:$P$27</definedName>
    <definedName name="_xlnm.Print_Area" localSheetId="0">Учреждения!$A$1:$E$64</definedName>
  </definedNames>
  <calcPr calcId="162913"/>
</workbook>
</file>

<file path=xl/calcChain.xml><?xml version="1.0" encoding="utf-8"?>
<calcChain xmlns="http://schemas.openxmlformats.org/spreadsheetml/2006/main">
  <c r="E8" i="1" l="1"/>
  <c r="E24" i="1"/>
  <c r="B25" i="2"/>
  <c r="E9" i="1"/>
  <c r="A2" i="2" l="1"/>
  <c r="B2" i="2" s="1"/>
  <c r="C2" i="2" s="1"/>
  <c r="H1" i="1" l="1"/>
  <c r="H2" i="1"/>
  <c r="G1" i="1"/>
  <c r="G2" i="1"/>
  <c r="A2" i="1" l="1"/>
</calcChain>
</file>

<file path=xl/sharedStrings.xml><?xml version="1.0" encoding="utf-8"?>
<sst xmlns="http://schemas.openxmlformats.org/spreadsheetml/2006/main" count="106" uniqueCount="105">
  <si>
    <t xml:space="preserve"> Справка о доходах и расходах краевого бюджета</t>
  </si>
  <si>
    <t>тыс.рублей</t>
  </si>
  <si>
    <t>Доходы</t>
  </si>
  <si>
    <t>Собственные доходы</t>
  </si>
  <si>
    <t>Финансовая помощь из федерального бюджета - всего, в том числе:</t>
  </si>
  <si>
    <t>Всего доходов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</si>
  <si>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</si>
  <si>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</si>
  <si>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</si>
  <si>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</si>
  <si>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Меры социальной поддержки отдельных категорий граждан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</si>
  <si>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</si>
  <si>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</si>
  <si>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</si>
  <si>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</si>
  <si>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</si>
  <si>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</si>
  <si>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</si>
  <si>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</si>
  <si>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</si>
  <si>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</si>
  <si>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</si>
  <si>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</si>
  <si>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</si>
  <si>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</si>
  <si>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</si>
  <si>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</si>
  <si>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</si>
  <si>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</si>
  <si>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</si>
  <si>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Всего расход:</t>
  </si>
  <si>
    <t>Дотации на выравнивание бюджетной обеспеченности муниципальных районов (муниципальных, городских округов)</t>
  </si>
  <si>
    <t>Субвенции для осуществления государственных полномочий Камчатского края по вопросам создания административных комиссий в целях привлечения к административной ответственности, предусмотренной законом Камчатского края</t>
  </si>
  <si>
    <t>Субвенции для осуществления отдельных  государственных полномочий Камчатского края  по социальному обслуживанию граждан в Камчатском крае</t>
  </si>
  <si>
    <t>Субвенции для осуществления государственных полномочий по опеке и попечительству в Камчатском крае в части расходов на содержание специалистов, осуществляющих деятельность по опеке и попечительству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</si>
  <si>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проживающих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</si>
  <si>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по опеке и попечительству в Камчатском крае в части  расходов на выплату вознаграждения опекунам совершеннолетних недееспособных граждан, проживающим в Камчатском крае</t>
  </si>
  <si>
    <t>Субвенции для осуществления  государственных полномочий по опеке и попечительству в Камчатском крае в части социальной поддержки детей-сирот и детей, оставшихся без попечения родителей, переданных под опеку или попечительство (за исключением детей-сирот и детей, оставшихся без попечения родителей, переданных под опеку или попечительство, обучающихся в федеральных образовательных организациях), на предоставление дополнительной меры социальной поддержки по содержанию отдельных лиц из числа детей-сирот и детей, оставшихся без попечения родителей, обучающихся в общеобразовательных организациях и ранее находившихся под попечительством, попечителям которых выплачивались денежные средства на их содержание, на выплату ежемесячного вознаграждения приемным родителям, на организацию подготовки лиц, желающих принять на воспитание в свою семью ребенка, оставшегося без попечения родителей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</si>
  <si>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</si>
  <si>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</si>
  <si>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</si>
  <si>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</si>
  <si>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</si>
  <si>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на осуществление государственных полномочий Камчатского края по вопросам предоставления гражданам субсидий на оплату жилого помещения и коммунальных услуг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</si>
  <si>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</si>
  <si>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на осуществление  государственных полномочий Камчатского края по организации проведения мероприятий при осуществлении деятельности по обращению с животными без владельцев в Камчатском крае</t>
  </si>
  <si>
    <t>Субвенции для осуществления отдельных государственных полномочий Камчатского края по осуществлению регионального государственного жилищного надзора в отношении юридических лиц, индивидуальных предпринимателей и граждан и по проведению проверок при осуществлении лицензионного контроля в отношении юридических лиц, индивидуальных предпринимателей, осуществляющих деятельность по управлению многоквартирными домами на основании лицензии</t>
  </si>
  <si>
    <t>Расходы, связанные с особым режимом безопасного функционирования закрытых административно-территориальных образований</t>
  </si>
  <si>
    <t>Выплата единовременного пособия при всех формах устройства детей, лишенных родительского попечения, в семью</t>
  </si>
  <si>
    <t>Осуществление переданных полномочий Российской Федерации на государственную регистрацию актов гражданского состояния</t>
  </si>
  <si>
    <t>Всего:</t>
  </si>
  <si>
    <t>05.03.2021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</si>
  <si>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</si>
  <si>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</si>
  <si>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</si>
  <si>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</si>
  <si>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</si>
  <si>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</si>
  <si>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</si>
  <si>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</si>
  <si>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</si>
  <si>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и жилищной политики Камчатского края</t>
  </si>
  <si>
    <t>Министерство образования Камчатского края</t>
  </si>
  <si>
    <t>Министерство здравоохранения Камчатского края</t>
  </si>
  <si>
    <t>Министерство социального благополучия и семейной политики Камчатского края</t>
  </si>
  <si>
    <t>Министерство культуры Камчатского края</t>
  </si>
  <si>
    <t>Министерство специальных программ Камчатского края</t>
  </si>
  <si>
    <t>Министерство цифрового развития Камчатского края</t>
  </si>
  <si>
    <t>Министерство имущественных и земельных отношений Камчатского края</t>
  </si>
  <si>
    <t>Министерство труда и развития кадрового потенциала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</si>
  <si>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</si>
  <si>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</si>
  <si>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</si>
  <si>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</si>
  <si>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</si>
  <si>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</si>
  <si>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</si>
  <si>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</si>
  <si>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Петропавловск-Камчатская городская территориальная избирательная комиссия</t>
  </si>
  <si>
    <t>Министерство спорта Камчатского края</t>
  </si>
  <si>
    <t>Агентство лесного хозяйства Камчатского края</t>
  </si>
  <si>
    <t>Министерство туризма Камчатского края</t>
  </si>
  <si>
    <t>Служба охраны объектов культурного наследия Камчатского края</t>
  </si>
  <si>
    <t>Агентство записи актов гражданского состояния и архивного дела Камчатского края</t>
  </si>
  <si>
    <t>Министерство инвестиций, промышленности и предпринимательства Камчатского края</t>
  </si>
  <si>
    <t>Министерство по делам местного самоуправления и развитию Корякского округа Камчатского края</t>
  </si>
  <si>
    <t>Министерство развития гражданского общества, молодежи и информационной политики Камчатского края</t>
  </si>
  <si>
    <t>ИТОГО</t>
  </si>
  <si>
    <t>01.03.2021</t>
  </si>
  <si>
    <t xml:space="preserve">Остатки средств на 01.03.2021 </t>
  </si>
  <si>
    <t>Субсидии на осуществление единовременной выплаты при рождении первого ребенка, а также предоставление регионального материнского (семейного) капитала при рождении второго ребенка в субъектах Российской Федерации, входящих в состав Дальневосточного федерального округа</t>
  </si>
  <si>
    <t>Субвенции на осуществление отдельных полномочий в области лесных отношений</t>
  </si>
  <si>
    <t>Иные межбюджетные трансферты на обеспечение деятельности сенаторов Российской Федерации и их помощников в субъектах Российской Федерации</t>
  </si>
  <si>
    <t>Иные межбюджетные трансферты на реализацию отдельных полномочий в области лекарственного обеспечения</t>
  </si>
  <si>
    <t>Субсидии в целях развития паллиативной медицинской помощи</t>
  </si>
  <si>
    <t>Субвенции на 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</si>
  <si>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Субсидии на осуществление ежемесячных выплат на детей в возрасте от трех до семи лет включительно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</si>
  <si>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</si>
  <si>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</si>
  <si>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на обеспечение комплексного развития сельских территорий (Социальное обеспечение населения)</t>
  </si>
  <si>
    <t>Единая субвенция бюджетам субъектов Российской Федерации и бюджету г. Байконура (государственная регистрация актов гражданского состояния)</t>
  </si>
  <si>
    <t>Единая субвенция бюджетам субъектов Российской Федерации и бюджету г. Байконура (образование)</t>
  </si>
  <si>
    <t>Дотации бюджетам субъектов Российской Федерации на выравнивание бюджетной обеспеченности</t>
  </si>
  <si>
    <t>Дотации бюджетам субъектов Российской Федерации, связанные с особым режимом безопасного функционирования закрытых административно-территориальных образований</t>
  </si>
  <si>
    <t>Остатки бюджетных средств на 06.03.2021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</si>
</sst>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6" fillId="0" borderId="0" applyNumberFormat="0" applyBorder="0" applyAlignment="0"/>
    <xf numFmtId="0" fontId="17" fillId="0" borderId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164" fontId="5" fillId="2" borderId="4" xfId="0" applyNumberFormat="1" applyFont="1" applyFill="1" applyBorder="1" applyAlignment="1"/>
    <xf numFmtId="164" fontId="3" fillId="0" borderId="4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0" fontId="8" fillId="2" borderId="0" xfId="0" applyFont="1" applyFill="1" applyBorder="1" applyAlignment="1"/>
    <xf numFmtId="14" fontId="9" fillId="0" borderId="0" xfId="0" applyNumberFormat="1" applyFont="1"/>
    <xf numFmtId="0" fontId="10" fillId="0" borderId="0" xfId="0" applyFont="1"/>
    <xf numFmtId="0" fontId="1" fillId="2" borderId="0" xfId="0" applyFont="1" applyFill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NumberFormat="1" applyFont="1"/>
    <xf numFmtId="0" fontId="14" fillId="0" borderId="0" xfId="0" applyFont="1"/>
    <xf numFmtId="14" fontId="12" fillId="0" borderId="0" xfId="0" applyNumberFormat="1" applyFont="1"/>
    <xf numFmtId="0" fontId="15" fillId="0" borderId="0" xfId="0" applyFont="1"/>
    <xf numFmtId="0" fontId="12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12" fillId="0" borderId="0" xfId="0" applyFont="1"/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abSelected="1" view="pageBreakPreview" topLeftCell="A49" zoomScaleNormal="100" zoomScaleSheetLayoutView="100" workbookViewId="0">
      <selection activeCell="E9" sqref="E9"/>
    </sheetView>
  </sheetViews>
  <sheetFormatPr defaultColWidth="8.77734375" defaultRowHeight="13.8" x14ac:dyDescent="0.25"/>
  <cols>
    <col min="1" max="1" width="69.21875" style="31" customWidth="1"/>
    <col min="2" max="2" width="13.77734375" style="31" customWidth="1"/>
    <col min="3" max="4" width="14.44140625" style="31" customWidth="1"/>
    <col min="5" max="5" width="13.109375" style="31" customWidth="1"/>
    <col min="6" max="6" width="12.5546875" style="31" customWidth="1"/>
    <col min="7" max="7" width="16" style="31" bestFit="1" customWidth="1"/>
    <col min="8" max="8" width="8.77734375" style="31"/>
    <col min="9" max="9" width="10.21875" style="31" bestFit="1" customWidth="1"/>
    <col min="10" max="16384" width="8.77734375" style="31"/>
  </cols>
  <sheetData>
    <row r="1" spans="1:9" ht="15.6" x14ac:dyDescent="0.3">
      <c r="A1" s="46" t="s">
        <v>0</v>
      </c>
      <c r="B1" s="46"/>
      <c r="C1" s="46"/>
      <c r="D1" s="46"/>
      <c r="E1" s="46"/>
      <c r="F1" s="37" t="s">
        <v>88</v>
      </c>
      <c r="G1" s="38" t="str">
        <f>TEXT(F1,"[$-FC19]ДД ММММ")</f>
        <v>01 марта</v>
      </c>
      <c r="H1" s="38" t="str">
        <f>TEXT(F1,"[$-FC19]ДД.ММ.ГГГ \г")</f>
        <v>01.03.2021 г</v>
      </c>
    </row>
    <row r="2" spans="1:9" ht="15.6" x14ac:dyDescent="0.3">
      <c r="A2" s="46" t="str">
        <f>CONCATENATE("с ",G1," по ",G2,"ода")</f>
        <v>с 01 марта по 05 марта 2021 года</v>
      </c>
      <c r="B2" s="46"/>
      <c r="C2" s="46"/>
      <c r="D2" s="46"/>
      <c r="E2" s="46"/>
      <c r="F2" s="37" t="s">
        <v>51</v>
      </c>
      <c r="G2" s="38" t="str">
        <f>TEXT(F2,"[$-FC19]ДД ММММ ГГГ \г")</f>
        <v>05 марта 2021 г</v>
      </c>
      <c r="H2" s="38" t="str">
        <f>TEXT(F2,"[$-FC19]ДД.ММ.ГГГ \г")</f>
        <v>05.03.2021 г</v>
      </c>
      <c r="I2" s="39"/>
    </row>
    <row r="3" spans="1:9" x14ac:dyDescent="0.25">
      <c r="A3" s="1"/>
      <c r="B3" s="2"/>
      <c r="C3" s="2"/>
      <c r="D3" s="2"/>
      <c r="E3" s="3"/>
    </row>
    <row r="4" spans="1:9" x14ac:dyDescent="0.25">
      <c r="A4" s="4"/>
      <c r="B4" s="5"/>
      <c r="C4" s="5"/>
      <c r="D4" s="6"/>
      <c r="E4" s="7" t="s">
        <v>1</v>
      </c>
    </row>
    <row r="5" spans="1:9" x14ac:dyDescent="0.25">
      <c r="A5" s="47" t="s">
        <v>89</v>
      </c>
      <c r="B5" s="48"/>
      <c r="C5" s="48"/>
      <c r="D5" s="49"/>
      <c r="E5" s="8">
        <v>2644114.6</v>
      </c>
      <c r="F5" s="39"/>
    </row>
    <row r="6" spans="1:9" x14ac:dyDescent="0.25">
      <c r="A6" s="10"/>
      <c r="B6" s="11"/>
      <c r="C6" s="11"/>
      <c r="D6" s="11"/>
      <c r="E6" s="12"/>
    </row>
    <row r="7" spans="1:9" x14ac:dyDescent="0.25">
      <c r="A7" s="56" t="s">
        <v>2</v>
      </c>
      <c r="B7" s="57"/>
      <c r="C7" s="57"/>
      <c r="D7" s="57"/>
      <c r="E7" s="13"/>
    </row>
    <row r="8" spans="1:9" x14ac:dyDescent="0.25">
      <c r="A8" s="51" t="s">
        <v>3</v>
      </c>
      <c r="B8" s="57"/>
      <c r="C8" s="57"/>
      <c r="D8" s="57"/>
      <c r="E8" s="9">
        <f>E24-E9</f>
        <v>805995.01634000009</v>
      </c>
    </row>
    <row r="9" spans="1:9" x14ac:dyDescent="0.25">
      <c r="A9" s="58" t="s">
        <v>4</v>
      </c>
      <c r="B9" s="57"/>
      <c r="C9" s="57"/>
      <c r="D9" s="57"/>
      <c r="E9" s="14">
        <f>SUM(E10:E23)</f>
        <v>3495343.9</v>
      </c>
    </row>
    <row r="10" spans="1:9" x14ac:dyDescent="0.25">
      <c r="A10" s="58" t="s">
        <v>102</v>
      </c>
      <c r="B10" s="57"/>
      <c r="C10" s="57"/>
      <c r="D10" s="57"/>
      <c r="E10" s="59">
        <v>3427400</v>
      </c>
    </row>
    <row r="11" spans="1:9" s="60" customFormat="1" ht="25.8" customHeight="1" x14ac:dyDescent="0.25">
      <c r="A11" s="58" t="s">
        <v>103</v>
      </c>
      <c r="B11" s="57"/>
      <c r="C11" s="57"/>
      <c r="D11" s="57"/>
      <c r="E11" s="59">
        <v>40349</v>
      </c>
    </row>
    <row r="12" spans="1:9" ht="42.6" customHeight="1" x14ac:dyDescent="0.25">
      <c r="A12" s="58" t="s">
        <v>90</v>
      </c>
      <c r="B12" s="57"/>
      <c r="C12" s="57"/>
      <c r="D12" s="57"/>
      <c r="E12" s="59">
        <v>366.3</v>
      </c>
    </row>
    <row r="13" spans="1:9" x14ac:dyDescent="0.25">
      <c r="A13" s="58" t="s">
        <v>91</v>
      </c>
      <c r="B13" s="57"/>
      <c r="C13" s="57"/>
      <c r="D13" s="57"/>
      <c r="E13" s="59">
        <v>6051.8</v>
      </c>
    </row>
    <row r="14" spans="1:9" ht="28.2" customHeight="1" x14ac:dyDescent="0.25">
      <c r="A14" s="58" t="s">
        <v>92</v>
      </c>
      <c r="B14" s="57"/>
      <c r="C14" s="57"/>
      <c r="D14" s="57"/>
      <c r="E14" s="59">
        <v>218.7</v>
      </c>
    </row>
    <row r="15" spans="1:9" x14ac:dyDescent="0.25">
      <c r="A15" s="58" t="s">
        <v>93</v>
      </c>
      <c r="B15" s="57"/>
      <c r="C15" s="57"/>
      <c r="D15" s="57"/>
      <c r="E15" s="59">
        <v>61.9</v>
      </c>
    </row>
    <row r="16" spans="1:9" x14ac:dyDescent="0.25">
      <c r="A16" s="58" t="s">
        <v>94</v>
      </c>
      <c r="B16" s="57"/>
      <c r="C16" s="57"/>
      <c r="D16" s="57"/>
      <c r="E16" s="59">
        <v>37.700000000000003</v>
      </c>
    </row>
    <row r="17" spans="1:6" ht="28.8" customHeight="1" x14ac:dyDescent="0.25">
      <c r="A17" s="58" t="s">
        <v>95</v>
      </c>
      <c r="B17" s="57"/>
      <c r="C17" s="57"/>
      <c r="D17" s="57"/>
      <c r="E17" s="59">
        <v>7164.7</v>
      </c>
    </row>
    <row r="18" spans="1:6" x14ac:dyDescent="0.25">
      <c r="A18" s="58" t="s">
        <v>96</v>
      </c>
      <c r="B18" s="57"/>
      <c r="C18" s="57"/>
      <c r="D18" s="57"/>
      <c r="E18" s="59">
        <v>4771</v>
      </c>
    </row>
    <row r="19" spans="1:6" ht="30" customHeight="1" x14ac:dyDescent="0.25">
      <c r="A19" s="58" t="s">
        <v>97</v>
      </c>
      <c r="B19" s="57"/>
      <c r="C19" s="57"/>
      <c r="D19" s="57"/>
      <c r="E19" s="59">
        <v>3111.8</v>
      </c>
    </row>
    <row r="20" spans="1:6" ht="28.8" customHeight="1" x14ac:dyDescent="0.25">
      <c r="A20" s="58" t="s">
        <v>98</v>
      </c>
      <c r="B20" s="57"/>
      <c r="C20" s="57"/>
      <c r="D20" s="57"/>
      <c r="E20" s="59">
        <v>2892.6</v>
      </c>
    </row>
    <row r="21" spans="1:6" ht="17.399999999999999" customHeight="1" x14ac:dyDescent="0.25">
      <c r="A21" s="58" t="s">
        <v>99</v>
      </c>
      <c r="B21" s="57"/>
      <c r="C21" s="57"/>
      <c r="D21" s="57"/>
      <c r="E21" s="59">
        <v>2079</v>
      </c>
    </row>
    <row r="22" spans="1:6" ht="29.4" customHeight="1" x14ac:dyDescent="0.25">
      <c r="A22" s="58" t="s">
        <v>100</v>
      </c>
      <c r="B22" s="57"/>
      <c r="C22" s="57"/>
      <c r="D22" s="57"/>
      <c r="E22" s="59">
        <v>179.6</v>
      </c>
    </row>
    <row r="23" spans="1:6" x14ac:dyDescent="0.25">
      <c r="A23" s="58" t="s">
        <v>101</v>
      </c>
      <c r="B23" s="57"/>
      <c r="C23" s="57"/>
      <c r="D23" s="57"/>
      <c r="E23" s="59">
        <v>659.8</v>
      </c>
    </row>
    <row r="24" spans="1:6" x14ac:dyDescent="0.25">
      <c r="A24" s="50" t="s">
        <v>5</v>
      </c>
      <c r="B24" s="51"/>
      <c r="C24" s="51"/>
      <c r="D24" s="51"/>
      <c r="E24" s="13">
        <f>'Муниципальные районы'!B26-Учреждения!E5+'Муниципальные районы'!B25</f>
        <v>4301338.91634</v>
      </c>
    </row>
    <row r="25" spans="1:6" x14ac:dyDescent="0.25">
      <c r="A25" s="15"/>
      <c r="B25" s="16"/>
      <c r="C25" s="16"/>
      <c r="D25" s="6"/>
      <c r="E25" s="17"/>
    </row>
    <row r="26" spans="1:6" x14ac:dyDescent="0.25">
      <c r="A26" s="52" t="s">
        <v>14</v>
      </c>
      <c r="B26" s="54" t="s">
        <v>6</v>
      </c>
      <c r="C26" s="55" t="s">
        <v>7</v>
      </c>
      <c r="D26" s="55"/>
      <c r="E26" s="55"/>
    </row>
    <row r="27" spans="1:6" ht="82.8" x14ac:dyDescent="0.25">
      <c r="A27" s="53"/>
      <c r="B27" s="54"/>
      <c r="C27" s="18" t="s">
        <v>8</v>
      </c>
      <c r="D27" s="18" t="s">
        <v>9</v>
      </c>
      <c r="E27" s="18" t="s">
        <v>10</v>
      </c>
    </row>
    <row r="28" spans="1:6" x14ac:dyDescent="0.25">
      <c r="A28" s="19" t="s">
        <v>52</v>
      </c>
      <c r="B28" s="42">
        <v>5.5735999999999999</v>
      </c>
      <c r="C28" s="42"/>
      <c r="D28" s="42"/>
      <c r="E28" s="42"/>
      <c r="F28" s="41"/>
    </row>
    <row r="29" spans="1:6" x14ac:dyDescent="0.25">
      <c r="A29" s="19" t="s">
        <v>53</v>
      </c>
      <c r="B29" s="42">
        <v>5615</v>
      </c>
      <c r="C29" s="42">
        <v>3600</v>
      </c>
      <c r="D29" s="42">
        <v>1800</v>
      </c>
      <c r="E29" s="42"/>
      <c r="F29" s="41"/>
    </row>
    <row r="30" spans="1:6" x14ac:dyDescent="0.25">
      <c r="A30" s="19" t="s">
        <v>54</v>
      </c>
      <c r="B30" s="42">
        <v>2254.1999999999998</v>
      </c>
      <c r="C30" s="42"/>
      <c r="D30" s="42">
        <v>1483</v>
      </c>
      <c r="E30" s="42"/>
      <c r="F30" s="41"/>
    </row>
    <row r="31" spans="1:6" x14ac:dyDescent="0.25">
      <c r="A31" s="19" t="s">
        <v>55</v>
      </c>
      <c r="B31" s="42">
        <v>40543.924200000001</v>
      </c>
      <c r="C31" s="42">
        <v>7105</v>
      </c>
      <c r="D31" s="42">
        <v>7070.7359999999999</v>
      </c>
      <c r="E31" s="42"/>
      <c r="F31" s="41"/>
    </row>
    <row r="32" spans="1:6" ht="27.6" x14ac:dyDescent="0.25">
      <c r="A32" s="19" t="s">
        <v>56</v>
      </c>
      <c r="B32" s="42">
        <v>31855.867099999999</v>
      </c>
      <c r="C32" s="42">
        <v>3436.30305</v>
      </c>
      <c r="D32" s="42"/>
      <c r="E32" s="42"/>
      <c r="F32" s="41"/>
    </row>
    <row r="33" spans="1:6" x14ac:dyDescent="0.25">
      <c r="A33" s="19" t="s">
        <v>57</v>
      </c>
      <c r="B33" s="42">
        <v>10129.83108</v>
      </c>
      <c r="C33" s="42">
        <v>3838.2</v>
      </c>
      <c r="D33" s="42">
        <v>1219.5</v>
      </c>
      <c r="E33" s="42"/>
      <c r="F33" s="41"/>
    </row>
    <row r="34" spans="1:6" x14ac:dyDescent="0.25">
      <c r="A34" s="19" t="s">
        <v>58</v>
      </c>
      <c r="B34" s="42">
        <v>2195.3887300000001</v>
      </c>
      <c r="C34" s="42">
        <v>1500</v>
      </c>
      <c r="D34" s="42">
        <v>500</v>
      </c>
      <c r="E34" s="42"/>
      <c r="F34" s="41"/>
    </row>
    <row r="35" spans="1:6" ht="27.6" x14ac:dyDescent="0.25">
      <c r="A35" s="19" t="s">
        <v>59</v>
      </c>
      <c r="B35" s="42">
        <v>32427.47797</v>
      </c>
      <c r="C35" s="42">
        <v>4733.1260499999999</v>
      </c>
      <c r="D35" s="42">
        <v>1898.49243</v>
      </c>
      <c r="E35" s="42"/>
      <c r="F35" s="41"/>
    </row>
    <row r="36" spans="1:6" x14ac:dyDescent="0.25">
      <c r="A36" s="19" t="s">
        <v>60</v>
      </c>
      <c r="B36" s="42">
        <v>5273.14</v>
      </c>
      <c r="C36" s="42">
        <v>2375</v>
      </c>
      <c r="D36" s="42">
        <v>25</v>
      </c>
      <c r="E36" s="42"/>
      <c r="F36" s="41"/>
    </row>
    <row r="37" spans="1:6" x14ac:dyDescent="0.25">
      <c r="A37" s="19" t="s">
        <v>61</v>
      </c>
      <c r="B37" s="42">
        <v>21724.855449999999</v>
      </c>
      <c r="C37" s="42">
        <v>4391.3</v>
      </c>
      <c r="D37" s="42">
        <v>1359.4390000000001</v>
      </c>
      <c r="E37" s="42"/>
      <c r="F37" s="41"/>
    </row>
    <row r="38" spans="1:6" x14ac:dyDescent="0.25">
      <c r="A38" s="19" t="s">
        <v>62</v>
      </c>
      <c r="B38" s="42">
        <v>164423.42782000001</v>
      </c>
      <c r="C38" s="42">
        <v>350</v>
      </c>
      <c r="D38" s="42">
        <v>213.64</v>
      </c>
      <c r="E38" s="42">
        <v>300</v>
      </c>
      <c r="F38" s="41"/>
    </row>
    <row r="39" spans="1:6" x14ac:dyDescent="0.25">
      <c r="A39" s="19" t="s">
        <v>63</v>
      </c>
      <c r="B39" s="42">
        <v>473668.48300000001</v>
      </c>
      <c r="C39" s="42">
        <v>18023.844519999999</v>
      </c>
      <c r="D39" s="42">
        <v>7894.4417000000003</v>
      </c>
      <c r="E39" s="42">
        <v>239281.45637999999</v>
      </c>
      <c r="F39" s="41"/>
    </row>
    <row r="40" spans="1:6" ht="27.6" x14ac:dyDescent="0.25">
      <c r="A40" s="19" t="s">
        <v>64</v>
      </c>
      <c r="B40" s="42">
        <v>566504.92003000004</v>
      </c>
      <c r="C40" s="42">
        <v>15301.5</v>
      </c>
      <c r="D40" s="42">
        <v>5948.7460000000001</v>
      </c>
      <c r="E40" s="42">
        <v>430106.57770999998</v>
      </c>
      <c r="F40" s="41"/>
    </row>
    <row r="41" spans="1:6" x14ac:dyDescent="0.25">
      <c r="A41" s="19" t="s">
        <v>65</v>
      </c>
      <c r="B41" s="42">
        <v>17460.634279999998</v>
      </c>
      <c r="C41" s="42">
        <v>1037.07</v>
      </c>
      <c r="D41" s="42"/>
      <c r="E41" s="42"/>
      <c r="F41" s="41"/>
    </row>
    <row r="42" spans="1:6" x14ac:dyDescent="0.25">
      <c r="A42" s="19" t="s">
        <v>66</v>
      </c>
      <c r="B42" s="42">
        <v>57365.227059999997</v>
      </c>
      <c r="C42" s="42">
        <v>33000</v>
      </c>
      <c r="D42" s="42">
        <v>16476.98878</v>
      </c>
      <c r="E42" s="42"/>
      <c r="F42" s="41"/>
    </row>
    <row r="43" spans="1:6" x14ac:dyDescent="0.25">
      <c r="A43" s="19" t="s">
        <v>67</v>
      </c>
      <c r="B43" s="42">
        <v>710.06560000000002</v>
      </c>
      <c r="C43" s="42">
        <v>226</v>
      </c>
      <c r="D43" s="42"/>
      <c r="E43" s="42"/>
      <c r="F43" s="41"/>
    </row>
    <row r="44" spans="1:6" x14ac:dyDescent="0.25">
      <c r="A44" s="19" t="s">
        <v>68</v>
      </c>
      <c r="B44" s="42">
        <v>98.829530000000005</v>
      </c>
      <c r="C44" s="42"/>
      <c r="D44" s="42"/>
      <c r="E44" s="42"/>
      <c r="F44" s="41"/>
    </row>
    <row r="45" spans="1:6" x14ac:dyDescent="0.25">
      <c r="A45" s="19" t="s">
        <v>69</v>
      </c>
      <c r="B45" s="42">
        <v>28201.37931</v>
      </c>
      <c r="C45" s="42">
        <v>10537.8</v>
      </c>
      <c r="D45" s="42">
        <v>1570.3704499999999</v>
      </c>
      <c r="E45" s="42">
        <v>13112.67736</v>
      </c>
      <c r="F45" s="41"/>
    </row>
    <row r="46" spans="1:6" x14ac:dyDescent="0.25">
      <c r="A46" s="19" t="s">
        <v>70</v>
      </c>
      <c r="B46" s="42">
        <v>7102.5397499999999</v>
      </c>
      <c r="C46" s="42">
        <v>1000</v>
      </c>
      <c r="D46" s="42"/>
      <c r="E46" s="42"/>
      <c r="F46" s="41"/>
    </row>
    <row r="47" spans="1:6" x14ac:dyDescent="0.25">
      <c r="A47" s="19" t="s">
        <v>71</v>
      </c>
      <c r="B47" s="42">
        <v>120116.87676</v>
      </c>
      <c r="C47" s="42">
        <v>5945</v>
      </c>
      <c r="D47" s="42">
        <v>2490</v>
      </c>
      <c r="E47" s="42"/>
      <c r="F47" s="41"/>
    </row>
    <row r="48" spans="1:6" x14ac:dyDescent="0.25">
      <c r="A48" s="19" t="s">
        <v>72</v>
      </c>
      <c r="B48" s="42">
        <v>6130</v>
      </c>
      <c r="C48" s="42">
        <v>3500</v>
      </c>
      <c r="D48" s="42"/>
      <c r="E48" s="42"/>
      <c r="F48" s="41"/>
    </row>
    <row r="49" spans="1:6" x14ac:dyDescent="0.25">
      <c r="A49" s="19" t="s">
        <v>73</v>
      </c>
      <c r="B49" s="42">
        <v>3725.1</v>
      </c>
      <c r="C49" s="42">
        <v>2800</v>
      </c>
      <c r="D49" s="42">
        <v>845.6</v>
      </c>
      <c r="E49" s="42"/>
      <c r="F49" s="41"/>
    </row>
    <row r="50" spans="1:6" x14ac:dyDescent="0.25">
      <c r="A50" s="19" t="s">
        <v>74</v>
      </c>
      <c r="B50" s="42">
        <v>1403.0840000000001</v>
      </c>
      <c r="C50" s="42">
        <v>1000</v>
      </c>
      <c r="D50" s="42"/>
      <c r="E50" s="42"/>
      <c r="F50" s="41"/>
    </row>
    <row r="51" spans="1:6" x14ac:dyDescent="0.25">
      <c r="A51" s="19" t="s">
        <v>75</v>
      </c>
      <c r="B51" s="42">
        <v>500</v>
      </c>
      <c r="C51" s="42">
        <v>500</v>
      </c>
      <c r="D51" s="42"/>
      <c r="E51" s="42"/>
      <c r="F51" s="41"/>
    </row>
    <row r="52" spans="1:6" x14ac:dyDescent="0.25">
      <c r="A52" s="19" t="s">
        <v>76</v>
      </c>
      <c r="B52" s="42">
        <v>164.46467999999999</v>
      </c>
      <c r="C52" s="42">
        <v>105.56468</v>
      </c>
      <c r="D52" s="42"/>
      <c r="E52" s="42"/>
      <c r="F52" s="41"/>
    </row>
    <row r="53" spans="1:6" x14ac:dyDescent="0.25">
      <c r="A53" s="19" t="s">
        <v>77</v>
      </c>
      <c r="B53" s="42">
        <v>1020767.9341</v>
      </c>
      <c r="C53" s="42">
        <v>9155</v>
      </c>
      <c r="D53" s="42">
        <v>7847</v>
      </c>
      <c r="E53" s="42">
        <v>52.28228</v>
      </c>
      <c r="F53" s="41"/>
    </row>
    <row r="54" spans="1:6" ht="27.6" x14ac:dyDescent="0.25">
      <c r="A54" s="19" t="s">
        <v>78</v>
      </c>
      <c r="B54" s="42">
        <v>16.554590000000001</v>
      </c>
      <c r="C54" s="42"/>
      <c r="D54" s="42"/>
      <c r="E54" s="42"/>
      <c r="F54" s="41"/>
    </row>
    <row r="55" spans="1:6" x14ac:dyDescent="0.25">
      <c r="A55" s="19" t="s">
        <v>79</v>
      </c>
      <c r="B55" s="42">
        <v>44543.180890000003</v>
      </c>
      <c r="C55" s="42">
        <v>2030</v>
      </c>
      <c r="D55" s="42">
        <v>635</v>
      </c>
      <c r="E55" s="42"/>
      <c r="F55" s="41"/>
    </row>
    <row r="56" spans="1:6" x14ac:dyDescent="0.25">
      <c r="A56" s="19" t="s">
        <v>80</v>
      </c>
      <c r="B56" s="42">
        <v>39042.06465</v>
      </c>
      <c r="C56" s="42">
        <v>9239</v>
      </c>
      <c r="D56" s="42">
        <v>3400.8009999999999</v>
      </c>
      <c r="E56" s="42"/>
      <c r="F56" s="41"/>
    </row>
    <row r="57" spans="1:6" x14ac:dyDescent="0.25">
      <c r="A57" s="19" t="s">
        <v>81</v>
      </c>
      <c r="B57" s="42">
        <v>2132.623</v>
      </c>
      <c r="C57" s="42">
        <v>400</v>
      </c>
      <c r="D57" s="42"/>
      <c r="E57" s="42"/>
      <c r="F57" s="41"/>
    </row>
    <row r="58" spans="1:6" x14ac:dyDescent="0.25">
      <c r="A58" s="19" t="s">
        <v>82</v>
      </c>
      <c r="B58" s="42">
        <v>129.666</v>
      </c>
      <c r="C58" s="42"/>
      <c r="D58" s="42"/>
      <c r="E58" s="42"/>
      <c r="F58" s="41"/>
    </row>
    <row r="59" spans="1:6" ht="27.6" x14ac:dyDescent="0.25">
      <c r="A59" s="19" t="s">
        <v>83</v>
      </c>
      <c r="B59" s="42">
        <v>268.50644999999997</v>
      </c>
      <c r="C59" s="42">
        <v>258.10628000000003</v>
      </c>
      <c r="D59" s="42">
        <v>10.400169999999999</v>
      </c>
      <c r="E59" s="42"/>
      <c r="F59" s="41"/>
    </row>
    <row r="60" spans="1:6" ht="27.6" x14ac:dyDescent="0.25">
      <c r="A60" s="19" t="s">
        <v>84</v>
      </c>
      <c r="B60" s="42">
        <v>3452.0880000000002</v>
      </c>
      <c r="C60" s="42">
        <v>2585</v>
      </c>
      <c r="D60" s="42">
        <v>720</v>
      </c>
      <c r="E60" s="42"/>
      <c r="F60" s="41"/>
    </row>
    <row r="61" spans="1:6" ht="27.6" x14ac:dyDescent="0.25">
      <c r="A61" s="19" t="s">
        <v>85</v>
      </c>
      <c r="B61" s="42">
        <v>4984.33554</v>
      </c>
      <c r="C61" s="42">
        <v>3567.6104500000001</v>
      </c>
      <c r="D61" s="42">
        <v>948.07109000000003</v>
      </c>
      <c r="E61" s="42"/>
      <c r="F61" s="41"/>
    </row>
    <row r="62" spans="1:6" ht="27.6" x14ac:dyDescent="0.25">
      <c r="A62" s="19" t="s">
        <v>86</v>
      </c>
      <c r="B62" s="42">
        <v>16849.867330000001</v>
      </c>
      <c r="C62" s="42"/>
      <c r="D62" s="42"/>
      <c r="E62" s="42"/>
      <c r="F62" s="41"/>
    </row>
    <row r="63" spans="1:6" x14ac:dyDescent="0.25">
      <c r="A63" s="20" t="s">
        <v>87</v>
      </c>
      <c r="B63" s="43">
        <v>2731787.1105</v>
      </c>
      <c r="C63" s="43">
        <v>151540.42503000001</v>
      </c>
      <c r="D63" s="43">
        <v>64357.226620000001</v>
      </c>
      <c r="E63" s="43">
        <v>682852.99372999999</v>
      </c>
      <c r="F63" s="41"/>
    </row>
    <row r="64" spans="1:6" x14ac:dyDescent="0.25">
      <c r="B64" s="41"/>
      <c r="C64" s="41"/>
      <c r="D64" s="41"/>
      <c r="E64" s="41"/>
    </row>
  </sheetData>
  <mergeCells count="24">
    <mergeCell ref="A22:D22"/>
    <mergeCell ref="A23:D23"/>
    <mergeCell ref="A11:D11"/>
    <mergeCell ref="A17:D17"/>
    <mergeCell ref="A18:D18"/>
    <mergeCell ref="A19:D19"/>
    <mergeCell ref="A20:D20"/>
    <mergeCell ref="A21:D21"/>
    <mergeCell ref="A1:E1"/>
    <mergeCell ref="A2:E2"/>
    <mergeCell ref="A5:D5"/>
    <mergeCell ref="A24:D24"/>
    <mergeCell ref="A26:A27"/>
    <mergeCell ref="B26:B27"/>
    <mergeCell ref="C26:E26"/>
    <mergeCell ref="A7:D7"/>
    <mergeCell ref="A8:D8"/>
    <mergeCell ref="A9:D9"/>
    <mergeCell ref="A10:D10"/>
    <mergeCell ref="A12:D12"/>
    <mergeCell ref="A13:D13"/>
    <mergeCell ref="A14:D14"/>
    <mergeCell ref="A15:D15"/>
    <mergeCell ref="A16:D16"/>
  </mergeCells>
  <pageMargins left="0.70866141732283472" right="0.15748031496062992" top="0.35433070866141736" bottom="0.39370078740157483" header="0.31496062992125984" footer="0.19685039370078741"/>
  <pageSetup paperSize="9" scale="6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view="pageBreakPreview" zoomScaleNormal="100" zoomScaleSheetLayoutView="100" workbookViewId="0">
      <selection activeCell="G19" sqref="G19"/>
    </sheetView>
  </sheetViews>
  <sheetFormatPr defaultColWidth="8.77734375" defaultRowHeight="13.8" x14ac:dyDescent="0.25"/>
  <cols>
    <col min="1" max="1" width="37" style="31" customWidth="1"/>
    <col min="2" max="2" width="13.21875" style="31" customWidth="1"/>
    <col min="3" max="3" width="10.5546875" style="31" customWidth="1"/>
    <col min="4" max="4" width="13.44140625" style="31" customWidth="1"/>
    <col min="5" max="6" width="13.21875" style="31" customWidth="1"/>
    <col min="7" max="7" width="13.109375" style="31" customWidth="1"/>
    <col min="8" max="8" width="13.77734375" style="31" customWidth="1"/>
    <col min="9" max="9" width="13.109375" style="31" customWidth="1"/>
    <col min="10" max="10" width="12.77734375" style="31" customWidth="1"/>
    <col min="11" max="11" width="11" style="31" customWidth="1"/>
    <col min="12" max="12" width="13.109375" style="31" customWidth="1"/>
    <col min="13" max="14" width="13.77734375" style="31" customWidth="1"/>
    <col min="15" max="15" width="13" style="31" customWidth="1"/>
    <col min="16" max="16384" width="8.77734375" style="31"/>
  </cols>
  <sheetData>
    <row r="1" spans="1:20" s="28" customFormat="1" ht="15.6" x14ac:dyDescent="0.3">
      <c r="A1" s="27" t="s">
        <v>51</v>
      </c>
      <c r="C1" s="29" t="s">
        <v>13</v>
      </c>
    </row>
    <row r="2" spans="1:20" x14ac:dyDescent="0.25">
      <c r="A2" s="30" t="str">
        <f>TEXT(EndData2,"[$-FC19]ДД.ММ.ГГГ")</f>
        <v>05.03.2021</v>
      </c>
      <c r="B2" s="30">
        <f>A2+1</f>
        <v>44261</v>
      </c>
      <c r="C2" s="26" t="str">
        <f>TEXT(B2,"[$-FC19]ДД.ММ.ГГГ")</f>
        <v>06.03.2021</v>
      </c>
      <c r="P2" s="32" t="s">
        <v>12</v>
      </c>
    </row>
    <row r="3" spans="1:20" ht="51.75" customHeight="1" x14ac:dyDescent="0.25">
      <c r="A3" s="23" t="s">
        <v>15</v>
      </c>
      <c r="B3" s="33" t="s">
        <v>16</v>
      </c>
      <c r="C3" s="34" t="s">
        <v>17</v>
      </c>
      <c r="D3" s="34" t="s">
        <v>18</v>
      </c>
      <c r="E3" s="34" t="s">
        <v>19</v>
      </c>
      <c r="F3" s="34" t="s">
        <v>20</v>
      </c>
      <c r="G3" s="34" t="s">
        <v>21</v>
      </c>
      <c r="H3" s="34" t="s">
        <v>22</v>
      </c>
      <c r="I3" s="34" t="s">
        <v>23</v>
      </c>
      <c r="J3" s="34" t="s">
        <v>24</v>
      </c>
      <c r="K3" s="34" t="s">
        <v>25</v>
      </c>
      <c r="L3" s="34" t="s">
        <v>26</v>
      </c>
      <c r="M3" s="34" t="s">
        <v>27</v>
      </c>
      <c r="N3" s="34" t="s">
        <v>28</v>
      </c>
      <c r="O3" s="34" t="s">
        <v>29</v>
      </c>
      <c r="P3" s="35" t="s">
        <v>11</v>
      </c>
    </row>
    <row r="4" spans="1:20" ht="39.6" x14ac:dyDescent="0.25">
      <c r="A4" s="21" t="s">
        <v>31</v>
      </c>
      <c r="B4" s="24"/>
      <c r="C4" s="24"/>
      <c r="D4" s="24">
        <v>5000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44">
        <v>5000</v>
      </c>
      <c r="Q4" s="32"/>
      <c r="R4" s="32"/>
      <c r="S4" s="32"/>
      <c r="T4" s="32"/>
    </row>
    <row r="5" spans="1:20" ht="92.4" x14ac:dyDescent="0.25">
      <c r="A5" s="21" t="s">
        <v>32</v>
      </c>
      <c r="B5" s="24">
        <v>572.90599999999995</v>
      </c>
      <c r="C5" s="24"/>
      <c r="D5" s="24"/>
      <c r="E5" s="24"/>
      <c r="F5" s="24"/>
      <c r="G5" s="24">
        <v>49.1</v>
      </c>
      <c r="H5" s="24"/>
      <c r="I5" s="24">
        <v>22.3</v>
      </c>
      <c r="J5" s="24"/>
      <c r="K5" s="24"/>
      <c r="L5" s="24">
        <v>160.6</v>
      </c>
      <c r="M5" s="24"/>
      <c r="N5" s="24"/>
      <c r="O5" s="24">
        <v>116</v>
      </c>
      <c r="P5" s="44">
        <v>920.90599999999995</v>
      </c>
      <c r="Q5" s="32"/>
      <c r="R5" s="32"/>
      <c r="S5" s="32"/>
      <c r="T5" s="32"/>
    </row>
    <row r="6" spans="1:20" ht="52.8" x14ac:dyDescent="0.25">
      <c r="A6" s="21" t="s">
        <v>33</v>
      </c>
      <c r="B6" s="24">
        <v>438.42399999999998</v>
      </c>
      <c r="C6" s="24">
        <v>21.585999999999999</v>
      </c>
      <c r="D6" s="24">
        <v>300</v>
      </c>
      <c r="E6" s="24">
        <v>240</v>
      </c>
      <c r="F6" s="24">
        <v>75.8</v>
      </c>
      <c r="G6" s="24">
        <v>440</v>
      </c>
      <c r="H6" s="24">
        <v>63</v>
      </c>
      <c r="I6" s="24">
        <v>35</v>
      </c>
      <c r="J6" s="24">
        <v>320</v>
      </c>
      <c r="K6" s="24">
        <v>75</v>
      </c>
      <c r="L6" s="24">
        <v>142.666</v>
      </c>
      <c r="M6" s="24">
        <v>53.14</v>
      </c>
      <c r="N6" s="24">
        <v>76.8</v>
      </c>
      <c r="O6" s="24">
        <v>87.625</v>
      </c>
      <c r="P6" s="44">
        <v>2369.0410000000002</v>
      </c>
      <c r="Q6" s="32"/>
      <c r="R6" s="32"/>
      <c r="S6" s="32"/>
      <c r="T6" s="32"/>
    </row>
    <row r="7" spans="1:20" ht="79.2" x14ac:dyDescent="0.25">
      <c r="A7" s="21" t="s">
        <v>34</v>
      </c>
      <c r="B7" s="24">
        <v>2108.0109699999998</v>
      </c>
      <c r="C7" s="24">
        <v>459.49166000000002</v>
      </c>
      <c r="D7" s="24">
        <v>235</v>
      </c>
      <c r="E7" s="24">
        <v>163</v>
      </c>
      <c r="F7" s="24">
        <v>40</v>
      </c>
      <c r="G7" s="24">
        <v>245</v>
      </c>
      <c r="H7" s="24">
        <v>95.25</v>
      </c>
      <c r="I7" s="24">
        <v>113</v>
      </c>
      <c r="J7" s="24">
        <v>889.37580000000003</v>
      </c>
      <c r="K7" s="24">
        <v>157</v>
      </c>
      <c r="L7" s="24">
        <v>93.16</v>
      </c>
      <c r="M7" s="24">
        <v>202.82400000000001</v>
      </c>
      <c r="N7" s="24">
        <v>307.75</v>
      </c>
      <c r="O7" s="24">
        <v>166.65371999999999</v>
      </c>
      <c r="P7" s="44">
        <v>5275.5161500000004</v>
      </c>
      <c r="Q7" s="32"/>
      <c r="R7" s="32"/>
      <c r="S7" s="32"/>
      <c r="T7" s="32"/>
    </row>
    <row r="8" spans="1:20" ht="105.6" x14ac:dyDescent="0.25">
      <c r="A8" s="21" t="s">
        <v>35</v>
      </c>
      <c r="B8" s="24">
        <v>15458.669239999999</v>
      </c>
      <c r="C8" s="24"/>
      <c r="D8" s="24">
        <v>204.84</v>
      </c>
      <c r="E8" s="24"/>
      <c r="F8" s="24"/>
      <c r="G8" s="24"/>
      <c r="H8" s="24"/>
      <c r="I8" s="24"/>
      <c r="J8" s="24">
        <v>80.900000000000006</v>
      </c>
      <c r="K8" s="24"/>
      <c r="L8" s="24"/>
      <c r="M8" s="24"/>
      <c r="N8" s="24"/>
      <c r="O8" s="24"/>
      <c r="P8" s="44">
        <v>15744.409240000001</v>
      </c>
      <c r="Q8" s="32"/>
      <c r="R8" s="32"/>
      <c r="S8" s="32"/>
      <c r="T8" s="32"/>
    </row>
    <row r="9" spans="1:20" ht="92.4" x14ac:dyDescent="0.25">
      <c r="A9" s="21" t="s">
        <v>36</v>
      </c>
      <c r="B9" s="24">
        <v>336</v>
      </c>
      <c r="C9" s="24">
        <v>363.04969999999997</v>
      </c>
      <c r="D9" s="24"/>
      <c r="E9" s="24"/>
      <c r="F9" s="24"/>
      <c r="G9" s="24">
        <v>48</v>
      </c>
      <c r="H9" s="24"/>
      <c r="I9" s="24"/>
      <c r="J9" s="24">
        <v>73</v>
      </c>
      <c r="K9" s="24"/>
      <c r="L9" s="24"/>
      <c r="M9" s="24"/>
      <c r="N9" s="24"/>
      <c r="O9" s="24"/>
      <c r="P9" s="44">
        <v>820.04970000000003</v>
      </c>
      <c r="Q9" s="32"/>
      <c r="R9" s="32"/>
      <c r="S9" s="32"/>
      <c r="T9" s="32"/>
    </row>
    <row r="10" spans="1:20" ht="330" x14ac:dyDescent="0.25">
      <c r="A10" s="21" t="s">
        <v>37</v>
      </c>
      <c r="B10" s="24">
        <v>20000</v>
      </c>
      <c r="C10" s="24"/>
      <c r="D10" s="24">
        <v>3000</v>
      </c>
      <c r="E10" s="24">
        <v>1200</v>
      </c>
      <c r="F10" s="24">
        <v>127.15</v>
      </c>
      <c r="G10" s="24">
        <v>4852.9160000000002</v>
      </c>
      <c r="H10" s="24">
        <v>1411.52</v>
      </c>
      <c r="I10" s="24">
        <v>230</v>
      </c>
      <c r="J10" s="24">
        <v>4000</v>
      </c>
      <c r="K10" s="24">
        <v>2050</v>
      </c>
      <c r="L10" s="24">
        <v>2230</v>
      </c>
      <c r="M10" s="24">
        <v>1600</v>
      </c>
      <c r="N10" s="24">
        <v>800</v>
      </c>
      <c r="O10" s="24">
        <v>1230</v>
      </c>
      <c r="P10" s="44">
        <v>42731.586000000003</v>
      </c>
      <c r="Q10" s="32"/>
      <c r="R10" s="32"/>
      <c r="S10" s="32"/>
      <c r="T10" s="32"/>
    </row>
    <row r="11" spans="1:20" ht="158.4" x14ac:dyDescent="0.25">
      <c r="A11" s="21" t="s">
        <v>38</v>
      </c>
      <c r="B11" s="24">
        <v>134655.08403999999</v>
      </c>
      <c r="C11" s="24">
        <v>40500</v>
      </c>
      <c r="D11" s="24">
        <v>26382.631949999999</v>
      </c>
      <c r="E11" s="24">
        <v>12550</v>
      </c>
      <c r="F11" s="24"/>
      <c r="G11" s="24">
        <v>10896.8</v>
      </c>
      <c r="H11" s="24">
        <v>400</v>
      </c>
      <c r="I11" s="24"/>
      <c r="J11" s="24"/>
      <c r="K11" s="24">
        <v>2000</v>
      </c>
      <c r="L11" s="24">
        <v>8100</v>
      </c>
      <c r="M11" s="24">
        <v>9020</v>
      </c>
      <c r="N11" s="24"/>
      <c r="O11" s="24">
        <v>10000</v>
      </c>
      <c r="P11" s="44">
        <v>254504.51599000001</v>
      </c>
      <c r="Q11" s="32"/>
      <c r="R11" s="32"/>
      <c r="S11" s="32"/>
      <c r="T11" s="32"/>
    </row>
    <row r="12" spans="1:20" ht="92.4" x14ac:dyDescent="0.25">
      <c r="A12" s="21" t="s">
        <v>39</v>
      </c>
      <c r="B12" s="24"/>
      <c r="C12" s="24"/>
      <c r="D12" s="24"/>
      <c r="E12" s="24">
        <v>1000</v>
      </c>
      <c r="F12" s="24"/>
      <c r="G12" s="24">
        <v>522.70000000000005</v>
      </c>
      <c r="H12" s="24">
        <v>1043.21621</v>
      </c>
      <c r="I12" s="24"/>
      <c r="J12" s="24">
        <v>2595.6</v>
      </c>
      <c r="K12" s="24"/>
      <c r="L12" s="24"/>
      <c r="M12" s="24"/>
      <c r="N12" s="24"/>
      <c r="O12" s="24">
        <v>1010</v>
      </c>
      <c r="P12" s="44">
        <v>6171.5162099999998</v>
      </c>
      <c r="Q12" s="32"/>
      <c r="R12" s="32"/>
      <c r="S12" s="32"/>
      <c r="T12" s="32"/>
    </row>
    <row r="13" spans="1:20" ht="132" x14ac:dyDescent="0.25">
      <c r="A13" s="21" t="s">
        <v>40</v>
      </c>
      <c r="B13" s="24"/>
      <c r="C13" s="24">
        <v>7.4474400000000003</v>
      </c>
      <c r="D13" s="24"/>
      <c r="E13" s="24"/>
      <c r="F13" s="24"/>
      <c r="G13" s="24"/>
      <c r="H13" s="24"/>
      <c r="I13" s="24"/>
      <c r="J13" s="24">
        <v>3.7250000000000001</v>
      </c>
      <c r="K13" s="24"/>
      <c r="L13" s="24"/>
      <c r="M13" s="24">
        <v>4</v>
      </c>
      <c r="N13" s="24"/>
      <c r="O13" s="24"/>
      <c r="P13" s="44">
        <v>15.17244</v>
      </c>
      <c r="Q13" s="32"/>
      <c r="R13" s="32"/>
      <c r="S13" s="32"/>
      <c r="T13" s="32"/>
    </row>
    <row r="14" spans="1:20" ht="118.8" x14ac:dyDescent="0.25">
      <c r="A14" s="21" t="s">
        <v>41</v>
      </c>
      <c r="B14" s="24"/>
      <c r="C14" s="24">
        <v>2000</v>
      </c>
      <c r="D14" s="24"/>
      <c r="E14" s="24"/>
      <c r="F14" s="24"/>
      <c r="G14" s="24"/>
      <c r="H14" s="24">
        <v>20</v>
      </c>
      <c r="I14" s="24">
        <v>15</v>
      </c>
      <c r="J14" s="24"/>
      <c r="K14" s="24"/>
      <c r="L14" s="24"/>
      <c r="M14" s="24">
        <v>240</v>
      </c>
      <c r="N14" s="24"/>
      <c r="O14" s="24"/>
      <c r="P14" s="44">
        <v>2275</v>
      </c>
      <c r="Q14" s="32"/>
      <c r="R14" s="32"/>
      <c r="S14" s="32"/>
      <c r="T14" s="32"/>
    </row>
    <row r="15" spans="1:20" ht="118.8" x14ac:dyDescent="0.25">
      <c r="A15" s="21" t="s">
        <v>42</v>
      </c>
      <c r="B15" s="24">
        <v>63088.928500000002</v>
      </c>
      <c r="C15" s="24">
        <v>20658</v>
      </c>
      <c r="D15" s="24">
        <v>10102.243</v>
      </c>
      <c r="E15" s="24">
        <v>5500</v>
      </c>
      <c r="F15" s="24"/>
      <c r="G15" s="24">
        <v>6290.5</v>
      </c>
      <c r="H15" s="24">
        <v>3200</v>
      </c>
      <c r="I15" s="24">
        <v>317</v>
      </c>
      <c r="J15" s="24"/>
      <c r="K15" s="24"/>
      <c r="L15" s="24">
        <v>2300</v>
      </c>
      <c r="M15" s="24">
        <v>1650</v>
      </c>
      <c r="N15" s="24"/>
      <c r="O15" s="24">
        <v>3066.4110000000001</v>
      </c>
      <c r="P15" s="44">
        <v>116173.0825</v>
      </c>
      <c r="Q15" s="32"/>
      <c r="R15" s="32"/>
      <c r="S15" s="32"/>
      <c r="T15" s="32"/>
    </row>
    <row r="16" spans="1:20" ht="66" x14ac:dyDescent="0.25">
      <c r="A16" s="21" t="s">
        <v>43</v>
      </c>
      <c r="B16" s="24">
        <v>37427.358050000003</v>
      </c>
      <c r="C16" s="24">
        <v>4091.5006600000002</v>
      </c>
      <c r="D16" s="24">
        <v>2523</v>
      </c>
      <c r="E16" s="24">
        <v>1371.5</v>
      </c>
      <c r="F16" s="24">
        <v>331.2</v>
      </c>
      <c r="G16" s="24">
        <v>3000</v>
      </c>
      <c r="H16" s="24">
        <v>119.21759</v>
      </c>
      <c r="I16" s="24">
        <v>30</v>
      </c>
      <c r="J16" s="24">
        <v>1800</v>
      </c>
      <c r="K16" s="24">
        <v>370</v>
      </c>
      <c r="L16" s="24"/>
      <c r="M16" s="24">
        <v>531.17999999999995</v>
      </c>
      <c r="N16" s="24">
        <v>1347.16284</v>
      </c>
      <c r="O16" s="24">
        <v>2103.2222000000002</v>
      </c>
      <c r="P16" s="44">
        <v>55045.341339999999</v>
      </c>
      <c r="Q16" s="32"/>
      <c r="R16" s="32"/>
      <c r="S16" s="32"/>
      <c r="T16" s="32"/>
    </row>
    <row r="17" spans="1:20" ht="92.4" x14ac:dyDescent="0.25">
      <c r="A17" s="21" t="s">
        <v>44</v>
      </c>
      <c r="B17" s="24">
        <v>2444.7948099999999</v>
      </c>
      <c r="C17" s="24"/>
      <c r="D17" s="24">
        <v>251</v>
      </c>
      <c r="E17" s="24">
        <v>173.4</v>
      </c>
      <c r="F17" s="24"/>
      <c r="G17" s="24">
        <v>41.021000000000001</v>
      </c>
      <c r="H17" s="24"/>
      <c r="I17" s="24"/>
      <c r="J17" s="24"/>
      <c r="K17" s="24"/>
      <c r="L17" s="24"/>
      <c r="M17" s="24">
        <v>130</v>
      </c>
      <c r="N17" s="24"/>
      <c r="O17" s="24">
        <v>111.7269</v>
      </c>
      <c r="P17" s="44">
        <v>3151.9427099999998</v>
      </c>
      <c r="Q17" s="32"/>
      <c r="R17" s="32"/>
      <c r="S17" s="32"/>
      <c r="T17" s="32"/>
    </row>
    <row r="18" spans="1:20" ht="79.2" x14ac:dyDescent="0.25">
      <c r="A18" s="21" t="s">
        <v>45</v>
      </c>
      <c r="B18" s="24">
        <v>159.56100000000001</v>
      </c>
      <c r="C18" s="24">
        <v>1565.8349900000001</v>
      </c>
      <c r="D18" s="24">
        <v>366.9</v>
      </c>
      <c r="E18" s="24"/>
      <c r="F18" s="24"/>
      <c r="G18" s="24">
        <v>399.66665999999998</v>
      </c>
      <c r="H18" s="24"/>
      <c r="I18" s="24"/>
      <c r="J18" s="24">
        <v>391.07400000000001</v>
      </c>
      <c r="K18" s="24"/>
      <c r="L18" s="24"/>
      <c r="M18" s="24"/>
      <c r="N18" s="24"/>
      <c r="O18" s="24"/>
      <c r="P18" s="44">
        <v>2883.03665</v>
      </c>
      <c r="Q18" s="32"/>
      <c r="R18" s="32"/>
      <c r="S18" s="32"/>
      <c r="T18" s="32"/>
    </row>
    <row r="19" spans="1:20" ht="171.6" x14ac:dyDescent="0.25">
      <c r="A19" s="21" t="s">
        <v>46</v>
      </c>
      <c r="B19" s="24">
        <v>490.6</v>
      </c>
      <c r="C19" s="24">
        <v>210</v>
      </c>
      <c r="D19" s="24"/>
      <c r="E19" s="24"/>
      <c r="F19" s="24"/>
      <c r="G19" s="24"/>
      <c r="H19" s="24"/>
      <c r="I19" s="24"/>
      <c r="J19" s="24">
        <v>68.546999999999997</v>
      </c>
      <c r="K19" s="24"/>
      <c r="L19" s="24"/>
      <c r="M19" s="24"/>
      <c r="N19" s="24"/>
      <c r="O19" s="24"/>
      <c r="P19" s="44">
        <v>769.14700000000005</v>
      </c>
      <c r="Q19" s="32"/>
      <c r="R19" s="32"/>
      <c r="S19" s="32"/>
      <c r="T19" s="32"/>
    </row>
    <row r="20" spans="1:20" ht="52.8" x14ac:dyDescent="0.25">
      <c r="A20" s="21" t="s">
        <v>47</v>
      </c>
      <c r="B20" s="24"/>
      <c r="C20" s="24"/>
      <c r="D20" s="24"/>
      <c r="E20" s="24"/>
      <c r="F20" s="24"/>
      <c r="G20" s="24"/>
      <c r="H20" s="24"/>
      <c r="I20" s="24"/>
      <c r="J20" s="24">
        <v>40349</v>
      </c>
      <c r="K20" s="24"/>
      <c r="L20" s="24"/>
      <c r="M20" s="24"/>
      <c r="N20" s="24"/>
      <c r="O20" s="24"/>
      <c r="P20" s="44">
        <v>40349</v>
      </c>
      <c r="Q20" s="32"/>
      <c r="R20" s="32"/>
      <c r="S20" s="32"/>
      <c r="T20" s="32"/>
    </row>
    <row r="21" spans="1:20" ht="39.6" x14ac:dyDescent="0.25">
      <c r="A21" s="21" t="s">
        <v>48</v>
      </c>
      <c r="B21" s="24">
        <v>250.78836000000001</v>
      </c>
      <c r="C21" s="24">
        <v>115.22636</v>
      </c>
      <c r="D21" s="24"/>
      <c r="E21" s="24"/>
      <c r="F21" s="24"/>
      <c r="G21" s="24">
        <v>156.79340999999999</v>
      </c>
      <c r="H21" s="24">
        <v>61.8</v>
      </c>
      <c r="I21" s="24"/>
      <c r="J21" s="24">
        <v>30.218109999999999</v>
      </c>
      <c r="K21" s="24"/>
      <c r="L21" s="24"/>
      <c r="M21" s="24"/>
      <c r="N21" s="24"/>
      <c r="O21" s="24"/>
      <c r="P21" s="44">
        <v>614.82623999999998</v>
      </c>
      <c r="Q21" s="32"/>
      <c r="R21" s="32"/>
      <c r="S21" s="32"/>
      <c r="T21" s="32"/>
    </row>
    <row r="22" spans="1:20" ht="39.6" x14ac:dyDescent="0.25">
      <c r="A22" s="21" t="s">
        <v>49</v>
      </c>
      <c r="B22" s="24"/>
      <c r="C22" s="24"/>
      <c r="D22" s="24">
        <v>126.925</v>
      </c>
      <c r="E22" s="24">
        <v>55.558329999999998</v>
      </c>
      <c r="F22" s="24">
        <v>21.341670000000001</v>
      </c>
      <c r="G22" s="24"/>
      <c r="H22" s="24">
        <v>36.808329999999998</v>
      </c>
      <c r="I22" s="24"/>
      <c r="J22" s="24">
        <v>215.75</v>
      </c>
      <c r="K22" s="24">
        <v>34.35</v>
      </c>
      <c r="L22" s="24">
        <v>62.716670000000001</v>
      </c>
      <c r="M22" s="24">
        <v>54.291670000000003</v>
      </c>
      <c r="N22" s="24">
        <v>52.983330000000002</v>
      </c>
      <c r="O22" s="24">
        <v>19.191669999999998</v>
      </c>
      <c r="P22" s="44">
        <v>679.91666999999995</v>
      </c>
      <c r="Q22" s="32"/>
      <c r="R22" s="32"/>
      <c r="S22" s="32"/>
      <c r="T22" s="32"/>
    </row>
    <row r="23" spans="1:20" x14ac:dyDescent="0.25">
      <c r="A23" s="22" t="s">
        <v>50</v>
      </c>
      <c r="B23" s="25">
        <v>277431.12497</v>
      </c>
      <c r="C23" s="25">
        <v>69992.136809999996</v>
      </c>
      <c r="D23" s="25">
        <v>48492.539949999998</v>
      </c>
      <c r="E23" s="25">
        <v>22253.458330000001</v>
      </c>
      <c r="F23" s="25">
        <v>595.49167</v>
      </c>
      <c r="G23" s="25">
        <v>26942.497070000001</v>
      </c>
      <c r="H23" s="25">
        <v>6450.8121300000003</v>
      </c>
      <c r="I23" s="25">
        <v>762.3</v>
      </c>
      <c r="J23" s="25">
        <v>50817.189910000001</v>
      </c>
      <c r="K23" s="25">
        <v>4686.3500000000004</v>
      </c>
      <c r="L23" s="25">
        <v>13089.142669999999</v>
      </c>
      <c r="M23" s="25">
        <v>13485.435670000001</v>
      </c>
      <c r="N23" s="25">
        <v>2584.6961700000002</v>
      </c>
      <c r="O23" s="25">
        <v>17910.83049</v>
      </c>
      <c r="P23" s="44">
        <v>555494.00584</v>
      </c>
      <c r="Q23" s="40"/>
      <c r="R23" s="40"/>
      <c r="S23" s="40"/>
      <c r="T23" s="40"/>
    </row>
    <row r="24" spans="1:20" x14ac:dyDescent="0.25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20" x14ac:dyDescent="0.25">
      <c r="A25" s="36" t="s">
        <v>30</v>
      </c>
      <c r="B25" s="45">
        <f>Учреждения!B63+'Муниципальные районы'!P23</f>
        <v>3287281.1163400002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1:20" ht="32.25" customHeight="1" x14ac:dyDescent="0.25">
      <c r="A26" s="36" t="s">
        <v>104</v>
      </c>
      <c r="B26" s="45">
        <v>3658172.4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pageMargins left="0.46" right="0.19685039370078741" top="0.23622047244094491" bottom="0.35433070866141736" header="0.19685039370078741" footer="0.15748031496062992"/>
  <pageSetup paperSize="9" scale="61" fitToHeight="3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Учреждения</vt:lpstr>
      <vt:lpstr>Муниципальные районы</vt:lpstr>
      <vt:lpstr>EndData</vt:lpstr>
      <vt:lpstr>EndData1</vt:lpstr>
      <vt:lpstr>EndData2</vt:lpstr>
      <vt:lpstr>StartData</vt:lpstr>
      <vt:lpstr>StartData1</vt:lpstr>
      <vt:lpstr>'Муниципальные районы'!Заголовки_для_печати</vt:lpstr>
      <vt:lpstr>Учреждения!Заголовки_для_печати</vt:lpstr>
      <vt:lpstr>'Муниципальные районы'!Область_печати</vt:lpstr>
      <vt:lpstr>Учреждения!Область_печати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2021-03-09T06:10:43Z</dcterms:modified>
</cp:coreProperties>
</file>