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904"/>
  </bookViews>
  <sheets>
    <sheet name="Учреждения" sheetId="1" r:id="rId1"/>
    <sheet name="Муниципальные районы" sheetId="2" r:id="rId2"/>
  </sheets>
  <definedNames>
    <definedName name="EndData">Учреждения!$F$5</definedName>
    <definedName name="EndData1">Учреждения!$F$2</definedName>
    <definedName name="EndData2">'Муниципальные районы'!$A$1</definedName>
    <definedName name="StartData">Учреждения!$F$4</definedName>
    <definedName name="StartData1">Учреждения!$F$1</definedName>
    <definedName name="_xlnm.Print_Titles" localSheetId="1">'Муниципальные районы'!$1:$3</definedName>
    <definedName name="_xlnm.Print_Titles" localSheetId="0">Учреждения!$38:$39</definedName>
    <definedName name="_xlnm.Print_Area" localSheetId="1">'Муниципальные районы'!$A$1:$P$24</definedName>
    <definedName name="_xlnm.Print_Area" localSheetId="0">Учреждения!$A$1:$E$75</definedName>
  </definedNames>
  <calcPr calcId="162913"/>
</workbook>
</file>

<file path=xl/calcChain.xml><?xml version="1.0" encoding="utf-8"?>
<calcChain xmlns="http://schemas.openxmlformats.org/spreadsheetml/2006/main">
  <c r="C74" i="1" l="1"/>
  <c r="D74" i="1"/>
  <c r="E74" i="1"/>
  <c r="B74" i="1"/>
  <c r="E9" i="1"/>
  <c r="B22" i="2" l="1"/>
  <c r="E36" i="1" s="1"/>
  <c r="E8" i="1" s="1"/>
  <c r="A2" i="2" l="1"/>
  <c r="B2" i="2" s="1"/>
  <c r="C2" i="2" s="1"/>
  <c r="H1" i="1" l="1"/>
  <c r="H2" i="1"/>
  <c r="G1" i="1"/>
  <c r="G2" i="1"/>
  <c r="A2" i="1" l="1"/>
</calcChain>
</file>

<file path=xl/sharedStrings.xml><?xml version="1.0" encoding="utf-8"?>
<sst xmlns="http://schemas.openxmlformats.org/spreadsheetml/2006/main" count="114" uniqueCount="113">
  <si>
    <t xml:space="preserve"> Справка о доходах и расходах краевого бюджета</t>
  </si>
  <si>
    <t>тыс.рублей</t>
  </si>
  <si>
    <t>Доходы</t>
  </si>
  <si>
    <t>Собственные доходы</t>
  </si>
  <si>
    <t>Финансовая помощь из федерального бюджета - всего, в том числе:</t>
  </si>
  <si>
    <t>Всего доходов</t>
  </si>
  <si>
    <t>Всего</t>
  </si>
  <si>
    <t xml:space="preserve">в том числе: </t>
  </si>
  <si>
    <t>Оплата труда</t>
  </si>
  <si>
    <t>Начисления на выплаты по оплате труда</t>
  </si>
  <si>
    <t>Меры социальной поддержки отдельных категорий граждан</t>
  </si>
  <si>
    <t>Итого</t>
  </si>
  <si>
    <t>тыс. рублей</t>
  </si>
  <si>
    <t xml:space="preserve">Дотации, субвенции, субсидии и иные межбюджетные трансферты бюджетам муниципальных районов (городских округов) </t>
  </si>
  <si>
    <t>Расходы бюджетополучателей, финансируемые из краевого бюджета</t>
  </si>
  <si>
    <t>Наименование направления  целевой статьи</t>
  </si>
  <si>
    <t>Петропавловск-Камчатский городской округ</t>
  </si>
  <si>
    <t>Елизовский муниципальный район</t>
  </si>
  <si>
    <t>Усть-Камчатский муниципальный район</t>
  </si>
  <si>
    <t>Усть-Большерецкий муниципальный район</t>
  </si>
  <si>
    <t>Соболевский муниципальный район</t>
  </si>
  <si>
    <t>Мильковский муниципальный район</t>
  </si>
  <si>
    <t>Быстринский муниципальный район</t>
  </si>
  <si>
    <t>Алеутский муниципальный район</t>
  </si>
  <si>
    <t>Вилючинский городской округ</t>
  </si>
  <si>
    <t>Городской округ "поселок Палана"</t>
  </si>
  <si>
    <t>Олюторский муниципальный район</t>
  </si>
  <si>
    <t>Карагинский  муниципальный  район</t>
  </si>
  <si>
    <t>Тигильский  муниципальный  район</t>
  </si>
  <si>
    <t>Пенжинский  муниципальный  район</t>
  </si>
  <si>
    <t>Всего расход:</t>
  </si>
  <si>
    <t>Дотации на выравнивание бюджетной обеспеченности муниципальных районов (муниципальных, городских округов)</t>
  </si>
  <si>
    <t>Дотации на поддержку мер по обеспечению сбалансированности бюджетов</t>
  </si>
  <si>
    <t>Субсидии местным бюджетам на софинансирование оплаты труда работников муниципальных учреждений</t>
  </si>
  <si>
    <t>Субсидии местным бюджетам на реализацию мероприятий соответствующей подпрограммы соответствующей государственной программы Камчатского края (за исключением мероприятий Инвестиционной программы Камчатского края и субсидий, которым присвоены отдельные коды)</t>
  </si>
  <si>
    <t>Субвенции муниципальным районам в Камчатском крае для осуществления  полномочий органов государственной власти Камчатского края по расчету и предоставлению дотаций  бюджетам поселений</t>
  </si>
  <si>
    <t>Субвенции для осуществления  государственных полномочий Камчатского края по созданию и организации деятельности муниципальных комиссий по делам несовершеннолетних и защите их прав в Камчатском крае</t>
  </si>
  <si>
    <t>Субвенции для осуществления  государственных полномочий Камчатского края по вопросам предоставления мер социальной поддержки отдельным категориям граждан, проживающих в Камчатском крае, по проезду на автомобильном транспорте общего пользования городского сообщения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</si>
  <si>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граждан, проживающим в Камчатском крае, по проезду на автомобильном транспорте общего пользования пригородного сообщения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</si>
  <si>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Камчатском крае, по обеспечению дополнительного образования детей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</si>
  <si>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</t>
  </si>
  <si>
    <t>Субвенции для осуществления  государственных полномочий  Камчатского края по выплате компенсации части платы, взимаемой с родителей (законных представителей) за присмотр и уход за детьми в образовательных организациях в Камчатском крае, реализующих образовательную программу дошкольного образования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</si>
  <si>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</si>
  <si>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</t>
  </si>
  <si>
    <t>Субвенции на осуществление  государственных полномочий Камчатского края по организации проведения мероприятий при осуществлении деятельности по обращению с животными без владельцев в Камчатском крае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</si>
  <si>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</si>
  <si>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</si>
  <si>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Всего:</t>
  </si>
  <si>
    <t>12.03.2021</t>
  </si>
  <si>
    <t>Законодательное Собрание Камчатского края</t>
  </si>
  <si>
    <t>Контрольно-счетная палата Камчатского края</t>
  </si>
  <si>
    <t>Правительство Камчатского края</t>
  </si>
  <si>
    <t>Аппарат Губернатора и Правительства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</si>
  <si>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</si>
  <si>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</si>
  <si>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</si>
  <si>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жилищно-коммунального хозяйства и энергетики Камчатского края</t>
  </si>
  <si>
    <t>Министерство финансов Камчатского края</t>
  </si>
  <si>
    <t>Министерство строительства и жилищной политики Камчатского края</t>
  </si>
  <si>
    <t>Министерство образования Камчатского края</t>
  </si>
  <si>
    <t>Министерство здравоохранения Камчатского края</t>
  </si>
  <si>
    <t>Министерство социального благополучия и семейной политики Камчатского края</t>
  </si>
  <si>
    <t>Министерство культуры Камчатского края</t>
  </si>
  <si>
    <t>Министерство специальных программ Камчатского края</t>
  </si>
  <si>
    <t>Министерство цифрового развития Камчатского края</t>
  </si>
  <si>
    <t>Министерство имущественных и земельных отношений Камчатского края</t>
  </si>
  <si>
    <t>Министерство труда и развития кадрового потенциала Камчатского края</t>
  </si>
  <si>
    <t>Агентство по ветеринарии Камчатского края</t>
  </si>
  <si>
    <t>Министерство транспорта и дорожного строительства Камчатского края</t>
  </si>
  <si>
    <t>Агентство по обеспечению деятельности мировых судей Камчатского края</t>
  </si>
  <si>
    <t>Региональная служба по тарифам и ценам Камчатского края</t>
  </si>
  <si>
    <t>Инспекция государственного строительного надзора Камчатского края</t>
  </si>
  <si>
    <t>Государственная жилищная инспекция Камчатского края</t>
  </si>
  <si>
    <t>Избирательная комиссия Камчатского края</t>
  </si>
  <si>
    <t>Министерство экономического развития и торговли Камчатского края</t>
  </si>
  <si>
    <t>Петропавловск-Камчатская городская территориальная избирательная комиссия</t>
  </si>
  <si>
    <t>Министерство спорта Камчатского края</t>
  </si>
  <si>
    <t>Агентство лесного хозяйства Камчатского края</t>
  </si>
  <si>
    <t>Служба охраны объектов культурного наследия Камчатского края</t>
  </si>
  <si>
    <t>Агентство записи актов гражданского состояния и архивного дела Камчатского края</t>
  </si>
  <si>
    <t>Министерство инвестиций, промышленности и предпринимательства Камчатского края</t>
  </si>
  <si>
    <t>Министерство развития гражданского общества, молодежи и информационной политики Камчатского края</t>
  </si>
  <si>
    <t>ИТОГО</t>
  </si>
  <si>
    <t>09.03.2021</t>
  </si>
  <si>
    <t>Субсидии на выплату региональных социальных доплат к пенсии</t>
  </si>
  <si>
    <t>Субсидии на осуществление единовременной выплаты при рождении первого ребенка, а также предоставление регионального материнского (семейного) капитала при рождении второго ребенка в субъектах Российской Федерации, входящих в состав Дальневосточного федерального округа</t>
  </si>
  <si>
    <t>Субсидии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</si>
  <si>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</si>
  <si>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Субвенции на осуществление отдельных полномочий в области лесных отношений</t>
  </si>
  <si>
    <t>Иные межбюджетные трансферты на обеспечение деятельности депутатов Государственной Думы и их помощников в избирательных округах</t>
  </si>
  <si>
    <t>Иные межбюджетные трансферты на обеспечение деятельности сенаторов Российской Федерации и их помощников в субъектах Российской Федерации</t>
  </si>
  <si>
    <t>Иные межбюджетные трансферты на реализацию отдельных полномочий в области лекарственного обеспечения</t>
  </si>
  <si>
    <t>Субсидии на создание системы долговременного ухода за гражданами пожилого возраста и инвалидами</t>
  </si>
  <si>
    <t>Субсидии в целях развития паллиативной медицинской помощи</t>
  </si>
  <si>
    <t>Субвенции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</si>
  <si>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на оплату жилищно-коммунальных услуг отдельным категориям граждан</t>
  </si>
  <si>
    <t>Субвенции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N 81-ФЗ "О государственных пособиях гражданам, имеющим детей"</t>
  </si>
  <si>
    <t>Субвенции на 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</si>
  <si>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Субсидии на осуществление ежемесячных выплат на детей в возрасте от трех до семи лет включительно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</si>
  <si>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</si>
  <si>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</si>
  <si>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N 81-ФЗ "О государственных пособиях гражданам, имеющим детей"</t>
  </si>
  <si>
    <t>Субсидии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</si>
  <si>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Иные межбюджетные трансферты на возмещение части затрат на уплату процентов по инвестиционным кредитам (займам) в агропромышленном комплексе</t>
  </si>
  <si>
    <t>Субвенции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</si>
  <si>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Субсидии на реализацию мероприятий по формированию и обеспечению функционирования единой федеральной системы научно-методического сопровождения педагогических работников и управленческих кадров</t>
  </si>
  <si>
    <t>Субсидии на формирование современных управленческих и организационно-экономических механизмов в системе дополнительного образования детей в субъектах Российской Федерации</t>
  </si>
  <si>
    <t>Единая субвенция бюджетам субъектов Российской Федерации и бюджету г. Байконура (государственная регистрация актов гражданского состояния)</t>
  </si>
  <si>
    <t>Единая субвенция бюджетам субъектов Российской Федерации и бюджету г. Байконура (охрана здоровья)</t>
  </si>
  <si>
    <t>Единая субвенция бюджетам субъектов Российской Федерации и бюджету г. Байконура (образование)</t>
  </si>
  <si>
    <t>Предоставление бюджетного кредита</t>
  </si>
  <si>
    <t xml:space="preserve">Остатки средств на 09.03.2021 </t>
  </si>
  <si>
    <t>Остатки бюджетных средств на 13.03.2021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</si>
</sst>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6" fillId="0" borderId="0" applyNumberFormat="0" applyBorder="0" applyAlignment="0"/>
    <xf numFmtId="0" fontId="17" fillId="0" borderId="0"/>
  </cellStyleXfs>
  <cellXfs count="6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164" fontId="3" fillId="0" borderId="4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0" fontId="3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 wrapText="1"/>
    </xf>
    <xf numFmtId="0" fontId="8" fillId="2" borderId="0" xfId="0" applyFont="1" applyFill="1" applyBorder="1" applyAlignment="1"/>
    <xf numFmtId="14" fontId="9" fillId="0" borderId="0" xfId="0" applyNumberFormat="1" applyFont="1"/>
    <xf numFmtId="0" fontId="10" fillId="0" borderId="0" xfId="0" applyFont="1"/>
    <xf numFmtId="0" fontId="1" fillId="2" borderId="0" xfId="0" applyFont="1" applyFill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NumberFormat="1" applyFont="1"/>
    <xf numFmtId="0" fontId="14" fillId="0" borderId="0" xfId="0" applyFont="1"/>
    <xf numFmtId="14" fontId="12" fillId="0" borderId="0" xfId="0" applyNumberFormat="1" applyFont="1"/>
    <xf numFmtId="0" fontId="15" fillId="0" borderId="0" xfId="0" applyFont="1"/>
    <xf numFmtId="0" fontId="12" fillId="0" borderId="0" xfId="0" applyFont="1" applyAlignment="1">
      <alignment horizontal="right"/>
    </xf>
    <xf numFmtId="164" fontId="3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164" fontId="5" fillId="2" borderId="4" xfId="0" applyNumberFormat="1" applyFont="1" applyFill="1" applyBorder="1" applyAlignment="1">
      <alignment horizontal="right" wrapText="1"/>
    </xf>
    <xf numFmtId="164" fontId="7" fillId="0" borderId="4" xfId="0" applyNumberFormat="1" applyFont="1" applyBorder="1" applyAlignment="1">
      <alignment horizontal="right"/>
    </xf>
    <xf numFmtId="164" fontId="3" fillId="0" borderId="4" xfId="0" applyNumberFormat="1" applyFont="1" applyFill="1" applyBorder="1" applyAlignment="1">
      <alignment horizontal="right" vertical="center" wrapText="1"/>
    </xf>
    <xf numFmtId="0" fontId="12" fillId="0" borderId="0" xfId="0" applyFont="1"/>
    <xf numFmtId="164" fontId="7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view="pageBreakPreview" zoomScaleNormal="100" zoomScaleSheetLayoutView="100" workbookViewId="0">
      <selection activeCell="B78" sqref="B78"/>
    </sheetView>
  </sheetViews>
  <sheetFormatPr defaultColWidth="8.77734375" defaultRowHeight="13.8" x14ac:dyDescent="0.25"/>
  <cols>
    <col min="1" max="1" width="69.21875" style="30" customWidth="1"/>
    <col min="2" max="2" width="13.77734375" style="30" customWidth="1"/>
    <col min="3" max="3" width="15.33203125" style="30" customWidth="1"/>
    <col min="4" max="4" width="14.44140625" style="30" customWidth="1"/>
    <col min="5" max="5" width="13.109375" style="30" customWidth="1"/>
    <col min="6" max="6" width="12.5546875" style="30" customWidth="1"/>
    <col min="7" max="7" width="16" style="30" bestFit="1" customWidth="1"/>
    <col min="8" max="8" width="8.77734375" style="30"/>
    <col min="9" max="9" width="10.21875" style="30" bestFit="1" customWidth="1"/>
    <col min="10" max="16384" width="8.77734375" style="30"/>
  </cols>
  <sheetData>
    <row r="1" spans="1:9" ht="15.6" x14ac:dyDescent="0.3">
      <c r="A1" s="48" t="s">
        <v>0</v>
      </c>
      <c r="B1" s="48"/>
      <c r="C1" s="48"/>
      <c r="D1" s="48"/>
      <c r="E1" s="48"/>
      <c r="F1" s="36" t="s">
        <v>83</v>
      </c>
      <c r="G1" s="37" t="str">
        <f>TEXT(F1,"[$-FC19]ДД ММММ")</f>
        <v>09 марта</v>
      </c>
      <c r="H1" s="37" t="str">
        <f>TEXT(F1,"[$-FC19]ДД.ММ.ГГГ \г")</f>
        <v>09.03.2021 г</v>
      </c>
    </row>
    <row r="2" spans="1:9" ht="15.6" x14ac:dyDescent="0.3">
      <c r="A2" s="48" t="str">
        <f>CONCATENATE("с ",G1," по ",G2,"ода")</f>
        <v>с 09 марта по 12 марта 2021 года</v>
      </c>
      <c r="B2" s="48"/>
      <c r="C2" s="48"/>
      <c r="D2" s="48"/>
      <c r="E2" s="48"/>
      <c r="F2" s="36" t="s">
        <v>48</v>
      </c>
      <c r="G2" s="37" t="str">
        <f>TEXT(F2,"[$-FC19]ДД ММММ ГГГ \г")</f>
        <v>12 марта 2021 г</v>
      </c>
      <c r="H2" s="37" t="str">
        <f>TEXT(F2,"[$-FC19]ДД.ММ.ГГГ \г")</f>
        <v>12.03.2021 г</v>
      </c>
      <c r="I2" s="38"/>
    </row>
    <row r="3" spans="1:9" x14ac:dyDescent="0.25">
      <c r="A3" s="1"/>
      <c r="B3" s="2"/>
      <c r="C3" s="2"/>
      <c r="D3" s="2"/>
      <c r="E3" s="3"/>
    </row>
    <row r="4" spans="1:9" x14ac:dyDescent="0.25">
      <c r="A4" s="4"/>
      <c r="B4" s="5"/>
      <c r="C4" s="5"/>
      <c r="D4" s="6"/>
      <c r="E4" s="7" t="s">
        <v>1</v>
      </c>
    </row>
    <row r="5" spans="1:9" x14ac:dyDescent="0.25">
      <c r="A5" s="49" t="s">
        <v>111</v>
      </c>
      <c r="B5" s="50"/>
      <c r="C5" s="50"/>
      <c r="D5" s="51"/>
      <c r="E5" s="47">
        <v>3658172.4</v>
      </c>
      <c r="F5" s="38"/>
    </row>
    <row r="6" spans="1:9" x14ac:dyDescent="0.25">
      <c r="A6" s="9"/>
      <c r="B6" s="10"/>
      <c r="C6" s="10"/>
      <c r="D6" s="10"/>
      <c r="E6" s="11"/>
    </row>
    <row r="7" spans="1:9" x14ac:dyDescent="0.25">
      <c r="A7" s="58" t="s">
        <v>2</v>
      </c>
      <c r="B7" s="59"/>
      <c r="C7" s="59"/>
      <c r="D7" s="59"/>
      <c r="E7" s="12"/>
    </row>
    <row r="8" spans="1:9" x14ac:dyDescent="0.25">
      <c r="A8" s="53" t="s">
        <v>3</v>
      </c>
      <c r="B8" s="59"/>
      <c r="C8" s="59"/>
      <c r="D8" s="59"/>
      <c r="E8" s="8">
        <f>E36-E9</f>
        <v>363602.33232999983</v>
      </c>
    </row>
    <row r="9" spans="1:9" x14ac:dyDescent="0.25">
      <c r="A9" s="60" t="s">
        <v>4</v>
      </c>
      <c r="B9" s="59"/>
      <c r="C9" s="59"/>
      <c r="D9" s="59"/>
      <c r="E9" s="13">
        <f>SUM(E10:E35)</f>
        <v>205156.7</v>
      </c>
    </row>
    <row r="10" spans="1:9" s="46" customFormat="1" x14ac:dyDescent="0.25">
      <c r="A10" s="60" t="s">
        <v>84</v>
      </c>
      <c r="B10" s="59"/>
      <c r="C10" s="59"/>
      <c r="D10" s="59"/>
      <c r="E10" s="45">
        <v>48698.9</v>
      </c>
    </row>
    <row r="11" spans="1:9" s="46" customFormat="1" ht="39.6" customHeight="1" x14ac:dyDescent="0.25">
      <c r="A11" s="60" t="s">
        <v>85</v>
      </c>
      <c r="B11" s="59"/>
      <c r="C11" s="59"/>
      <c r="D11" s="59"/>
      <c r="E11" s="45">
        <v>1835.8</v>
      </c>
    </row>
    <row r="12" spans="1:9" s="46" customFormat="1" ht="28.8" customHeight="1" x14ac:dyDescent="0.25">
      <c r="A12" s="60" t="s">
        <v>86</v>
      </c>
      <c r="B12" s="59"/>
      <c r="C12" s="59"/>
      <c r="D12" s="59"/>
      <c r="E12" s="45">
        <v>24654.3</v>
      </c>
    </row>
    <row r="13" spans="1:9" s="46" customFormat="1" ht="40.799999999999997" customHeight="1" x14ac:dyDescent="0.25">
      <c r="A13" s="60" t="s">
        <v>87</v>
      </c>
      <c r="B13" s="59"/>
      <c r="C13" s="59"/>
      <c r="D13" s="59"/>
      <c r="E13" s="45">
        <v>31.9</v>
      </c>
    </row>
    <row r="14" spans="1:9" s="46" customFormat="1" x14ac:dyDescent="0.25">
      <c r="A14" s="60" t="s">
        <v>88</v>
      </c>
      <c r="B14" s="59"/>
      <c r="C14" s="59"/>
      <c r="D14" s="59"/>
      <c r="E14" s="45">
        <v>1461.8</v>
      </c>
    </row>
    <row r="15" spans="1:9" s="46" customFormat="1" ht="30" customHeight="1" x14ac:dyDescent="0.25">
      <c r="A15" s="60" t="s">
        <v>89</v>
      </c>
      <c r="B15" s="59"/>
      <c r="C15" s="59"/>
      <c r="D15" s="59"/>
      <c r="E15" s="45">
        <v>2386.6</v>
      </c>
    </row>
    <row r="16" spans="1:9" s="46" customFormat="1" ht="25.8" customHeight="1" x14ac:dyDescent="0.25">
      <c r="A16" s="60" t="s">
        <v>90</v>
      </c>
      <c r="B16" s="59"/>
      <c r="C16" s="59"/>
      <c r="D16" s="59"/>
      <c r="E16" s="45">
        <v>0.7</v>
      </c>
    </row>
    <row r="17" spans="1:5" s="46" customFormat="1" x14ac:dyDescent="0.25">
      <c r="A17" s="60" t="s">
        <v>91</v>
      </c>
      <c r="B17" s="59"/>
      <c r="C17" s="59"/>
      <c r="D17" s="59"/>
      <c r="E17" s="45">
        <v>4310</v>
      </c>
    </row>
    <row r="18" spans="1:5" s="46" customFormat="1" x14ac:dyDescent="0.25">
      <c r="A18" s="60" t="s">
        <v>92</v>
      </c>
      <c r="B18" s="59"/>
      <c r="C18" s="59"/>
      <c r="D18" s="59"/>
      <c r="E18" s="45">
        <v>3803.7</v>
      </c>
    </row>
    <row r="19" spans="1:5" s="46" customFormat="1" x14ac:dyDescent="0.25">
      <c r="A19" s="60" t="s">
        <v>93</v>
      </c>
      <c r="B19" s="59"/>
      <c r="C19" s="59"/>
      <c r="D19" s="59"/>
      <c r="E19" s="45">
        <v>35.200000000000003</v>
      </c>
    </row>
    <row r="20" spans="1:5" s="46" customFormat="1" ht="28.2" customHeight="1" x14ac:dyDescent="0.25">
      <c r="A20" s="60" t="s">
        <v>94</v>
      </c>
      <c r="B20" s="59"/>
      <c r="C20" s="59"/>
      <c r="D20" s="59"/>
      <c r="E20" s="45">
        <v>4465.8</v>
      </c>
    </row>
    <row r="21" spans="1:5" s="46" customFormat="1" x14ac:dyDescent="0.25">
      <c r="A21" s="60" t="s">
        <v>95</v>
      </c>
      <c r="B21" s="59"/>
      <c r="C21" s="59"/>
      <c r="D21" s="59"/>
      <c r="E21" s="45">
        <v>10837.6</v>
      </c>
    </row>
    <row r="22" spans="1:5" s="46" customFormat="1" x14ac:dyDescent="0.25">
      <c r="A22" s="60" t="s">
        <v>96</v>
      </c>
      <c r="B22" s="59"/>
      <c r="C22" s="59"/>
      <c r="D22" s="59"/>
      <c r="E22" s="45">
        <v>102.5</v>
      </c>
    </row>
    <row r="23" spans="1:5" s="46" customFormat="1" ht="26.4" customHeight="1" x14ac:dyDescent="0.25">
      <c r="A23" s="60" t="s">
        <v>97</v>
      </c>
      <c r="B23" s="59"/>
      <c r="C23" s="59"/>
      <c r="D23" s="59"/>
      <c r="E23" s="45">
        <v>4131.7</v>
      </c>
    </row>
    <row r="24" spans="1:5" s="46" customFormat="1" x14ac:dyDescent="0.25">
      <c r="A24" s="60" t="s">
        <v>98</v>
      </c>
      <c r="B24" s="59"/>
      <c r="C24" s="59"/>
      <c r="D24" s="59"/>
      <c r="E24" s="45">
        <v>77585</v>
      </c>
    </row>
    <row r="25" spans="1:5" s="46" customFormat="1" ht="27" customHeight="1" x14ac:dyDescent="0.25">
      <c r="A25" s="60" t="s">
        <v>99</v>
      </c>
      <c r="B25" s="59"/>
      <c r="C25" s="59"/>
      <c r="D25" s="59"/>
      <c r="E25" s="45">
        <v>129</v>
      </c>
    </row>
    <row r="26" spans="1:5" s="46" customFormat="1" ht="29.4" customHeight="1" x14ac:dyDescent="0.25">
      <c r="A26" s="60" t="s">
        <v>100</v>
      </c>
      <c r="B26" s="59"/>
      <c r="C26" s="59"/>
      <c r="D26" s="59"/>
      <c r="E26" s="45">
        <v>3223.4</v>
      </c>
    </row>
    <row r="27" spans="1:5" s="46" customFormat="1" ht="56.4" customHeight="1" x14ac:dyDescent="0.25">
      <c r="A27" s="60" t="s">
        <v>101</v>
      </c>
      <c r="B27" s="59"/>
      <c r="C27" s="59"/>
      <c r="D27" s="59"/>
      <c r="E27" s="45">
        <v>2551.4</v>
      </c>
    </row>
    <row r="28" spans="1:5" s="46" customFormat="1" x14ac:dyDescent="0.25">
      <c r="A28" s="60" t="s">
        <v>102</v>
      </c>
      <c r="B28" s="59"/>
      <c r="C28" s="59"/>
      <c r="D28" s="59"/>
      <c r="E28" s="45">
        <v>13.2</v>
      </c>
    </row>
    <row r="29" spans="1:5" s="46" customFormat="1" ht="28.2" customHeight="1" x14ac:dyDescent="0.25">
      <c r="A29" s="60" t="s">
        <v>103</v>
      </c>
      <c r="B29" s="59"/>
      <c r="C29" s="59"/>
      <c r="D29" s="59"/>
      <c r="E29" s="45">
        <v>5922.4</v>
      </c>
    </row>
    <row r="30" spans="1:5" s="46" customFormat="1" ht="42" customHeight="1" x14ac:dyDescent="0.25">
      <c r="A30" s="60" t="s">
        <v>104</v>
      </c>
      <c r="B30" s="59"/>
      <c r="C30" s="59"/>
      <c r="D30" s="59"/>
      <c r="E30" s="45">
        <v>300</v>
      </c>
    </row>
    <row r="31" spans="1:5" s="46" customFormat="1" ht="29.4" customHeight="1" x14ac:dyDescent="0.25">
      <c r="A31" s="60" t="s">
        <v>105</v>
      </c>
      <c r="B31" s="59"/>
      <c r="C31" s="59"/>
      <c r="D31" s="59"/>
      <c r="E31" s="45">
        <v>1500</v>
      </c>
    </row>
    <row r="32" spans="1:5" s="46" customFormat="1" ht="31.2" customHeight="1" x14ac:dyDescent="0.25">
      <c r="A32" s="60" t="s">
        <v>106</v>
      </c>
      <c r="B32" s="59"/>
      <c r="C32" s="59"/>
      <c r="D32" s="59"/>
      <c r="E32" s="45">
        <v>6800</v>
      </c>
    </row>
    <row r="33" spans="1:6" s="46" customFormat="1" ht="29.4" customHeight="1" x14ac:dyDescent="0.25">
      <c r="A33" s="60" t="s">
        <v>107</v>
      </c>
      <c r="B33" s="59"/>
      <c r="C33" s="59"/>
      <c r="D33" s="59"/>
      <c r="E33" s="45">
        <v>205.1</v>
      </c>
    </row>
    <row r="34" spans="1:6" s="46" customFormat="1" x14ac:dyDescent="0.25">
      <c r="A34" s="60" t="s">
        <v>108</v>
      </c>
      <c r="B34" s="59"/>
      <c r="C34" s="59"/>
      <c r="D34" s="59"/>
      <c r="E34" s="45">
        <v>28.5</v>
      </c>
    </row>
    <row r="35" spans="1:6" s="46" customFormat="1" x14ac:dyDescent="0.25">
      <c r="A35" s="60" t="s">
        <v>109</v>
      </c>
      <c r="B35" s="59"/>
      <c r="C35" s="59"/>
      <c r="D35" s="59"/>
      <c r="E35" s="45">
        <v>142.19999999999999</v>
      </c>
    </row>
    <row r="36" spans="1:6" x14ac:dyDescent="0.25">
      <c r="A36" s="52" t="s">
        <v>5</v>
      </c>
      <c r="B36" s="53"/>
      <c r="C36" s="53"/>
      <c r="D36" s="53"/>
      <c r="E36" s="12">
        <f>'Муниципальные районы'!B23-Учреждения!E5+'Муниципальные районы'!B22</f>
        <v>568759.03232999984</v>
      </c>
    </row>
    <row r="37" spans="1:6" x14ac:dyDescent="0.25">
      <c r="A37" s="14"/>
      <c r="B37" s="15"/>
      <c r="C37" s="15"/>
      <c r="D37" s="6"/>
      <c r="E37" s="16"/>
    </row>
    <row r="38" spans="1:6" x14ac:dyDescent="0.25">
      <c r="A38" s="54" t="s">
        <v>14</v>
      </c>
      <c r="B38" s="56" t="s">
        <v>6</v>
      </c>
      <c r="C38" s="57" t="s">
        <v>7</v>
      </c>
      <c r="D38" s="57"/>
      <c r="E38" s="57"/>
    </row>
    <row r="39" spans="1:6" ht="82.8" x14ac:dyDescent="0.25">
      <c r="A39" s="55"/>
      <c r="B39" s="56"/>
      <c r="C39" s="17" t="s">
        <v>8</v>
      </c>
      <c r="D39" s="17" t="s">
        <v>9</v>
      </c>
      <c r="E39" s="17" t="s">
        <v>10</v>
      </c>
    </row>
    <row r="40" spans="1:6" x14ac:dyDescent="0.25">
      <c r="A40" s="18" t="s">
        <v>49</v>
      </c>
      <c r="B40" s="41">
        <v>5065.56149</v>
      </c>
      <c r="C40" s="41">
        <v>5034.2702900000004</v>
      </c>
      <c r="D40" s="41"/>
      <c r="E40" s="41"/>
      <c r="F40" s="40"/>
    </row>
    <row r="41" spans="1:6" x14ac:dyDescent="0.25">
      <c r="A41" s="18" t="s">
        <v>50</v>
      </c>
      <c r="B41" s="41">
        <v>551.89800000000002</v>
      </c>
      <c r="C41" s="41"/>
      <c r="D41" s="41"/>
      <c r="E41" s="41"/>
      <c r="F41" s="40"/>
    </row>
    <row r="42" spans="1:6" x14ac:dyDescent="0.25">
      <c r="A42" s="18" t="s">
        <v>51</v>
      </c>
      <c r="B42" s="41">
        <v>1000</v>
      </c>
      <c r="C42" s="41"/>
      <c r="D42" s="41"/>
      <c r="E42" s="41"/>
      <c r="F42" s="40"/>
    </row>
    <row r="43" spans="1:6" x14ac:dyDescent="0.25">
      <c r="A43" s="18" t="s">
        <v>52</v>
      </c>
      <c r="B43" s="41">
        <v>4067.2274000000002</v>
      </c>
      <c r="C43" s="41">
        <v>3268.7026500000002</v>
      </c>
      <c r="D43" s="41">
        <v>542.68580999999995</v>
      </c>
      <c r="E43" s="41"/>
      <c r="F43" s="40"/>
    </row>
    <row r="44" spans="1:6" ht="27.6" x14ac:dyDescent="0.25">
      <c r="A44" s="18" t="s">
        <v>53</v>
      </c>
      <c r="B44" s="41">
        <v>64966.925909999998</v>
      </c>
      <c r="C44" s="41">
        <v>50</v>
      </c>
      <c r="D44" s="41">
        <v>1409.18336</v>
      </c>
      <c r="E44" s="41"/>
      <c r="F44" s="40"/>
    </row>
    <row r="45" spans="1:6" x14ac:dyDescent="0.25">
      <c r="A45" s="18" t="s">
        <v>54</v>
      </c>
      <c r="B45" s="41">
        <v>6885.1884899999995</v>
      </c>
      <c r="C45" s="41">
        <v>4472.6000000000004</v>
      </c>
      <c r="D45" s="41">
        <v>1602.105</v>
      </c>
      <c r="E45" s="41"/>
      <c r="F45" s="40"/>
    </row>
    <row r="46" spans="1:6" x14ac:dyDescent="0.25">
      <c r="A46" s="18" t="s">
        <v>55</v>
      </c>
      <c r="B46" s="41">
        <v>61.43168</v>
      </c>
      <c r="C46" s="41"/>
      <c r="D46" s="41">
        <v>50</v>
      </c>
      <c r="E46" s="41"/>
      <c r="F46" s="40"/>
    </row>
    <row r="47" spans="1:6" ht="27.6" x14ac:dyDescent="0.25">
      <c r="A47" s="18" t="s">
        <v>56</v>
      </c>
      <c r="B47" s="41">
        <v>627792.08987999998</v>
      </c>
      <c r="C47" s="41"/>
      <c r="D47" s="41"/>
      <c r="E47" s="41"/>
      <c r="F47" s="40"/>
    </row>
    <row r="48" spans="1:6" x14ac:dyDescent="0.25">
      <c r="A48" s="18" t="s">
        <v>57</v>
      </c>
      <c r="B48" s="41">
        <v>1240.3206700000001</v>
      </c>
      <c r="C48" s="41"/>
      <c r="D48" s="41"/>
      <c r="E48" s="41"/>
      <c r="F48" s="40"/>
    </row>
    <row r="49" spans="1:6" x14ac:dyDescent="0.25">
      <c r="A49" s="18" t="s">
        <v>58</v>
      </c>
      <c r="B49" s="41">
        <v>6325.0673800000004</v>
      </c>
      <c r="C49" s="41">
        <v>4200</v>
      </c>
      <c r="D49" s="41">
        <v>665</v>
      </c>
      <c r="E49" s="41"/>
      <c r="F49" s="40"/>
    </row>
    <row r="50" spans="1:6" x14ac:dyDescent="0.25">
      <c r="A50" s="18" t="s">
        <v>59</v>
      </c>
      <c r="B50" s="41">
        <v>50468.004000000001</v>
      </c>
      <c r="C50" s="41"/>
      <c r="D50" s="41"/>
      <c r="E50" s="41"/>
      <c r="F50" s="40"/>
    </row>
    <row r="51" spans="1:6" x14ac:dyDescent="0.25">
      <c r="A51" s="18" t="s">
        <v>60</v>
      </c>
      <c r="B51" s="41">
        <v>117447.79883</v>
      </c>
      <c r="C51" s="41">
        <v>93.702100000000002</v>
      </c>
      <c r="D51" s="41">
        <v>38.396990000000002</v>
      </c>
      <c r="E51" s="41">
        <v>3261.4642100000001</v>
      </c>
      <c r="F51" s="40"/>
    </row>
    <row r="52" spans="1:6" ht="27.6" x14ac:dyDescent="0.25">
      <c r="A52" s="18" t="s">
        <v>61</v>
      </c>
      <c r="B52" s="41">
        <v>126018.65399999999</v>
      </c>
      <c r="C52" s="41">
        <v>6970</v>
      </c>
      <c r="D52" s="41"/>
      <c r="E52" s="41">
        <v>83501.930200000003</v>
      </c>
      <c r="F52" s="40"/>
    </row>
    <row r="53" spans="1:6" x14ac:dyDescent="0.25">
      <c r="A53" s="18" t="s">
        <v>62</v>
      </c>
      <c r="B53" s="41">
        <v>16298.09448</v>
      </c>
      <c r="C53" s="41">
        <v>0.64</v>
      </c>
      <c r="D53" s="41">
        <v>695.97559999999999</v>
      </c>
      <c r="E53" s="41"/>
      <c r="F53" s="40"/>
    </row>
    <row r="54" spans="1:6" x14ac:dyDescent="0.25">
      <c r="A54" s="18" t="s">
        <v>63</v>
      </c>
      <c r="B54" s="41">
        <v>8388.9299800000008</v>
      </c>
      <c r="C54" s="41">
        <v>3320.375</v>
      </c>
      <c r="D54" s="41">
        <v>640.53332999999998</v>
      </c>
      <c r="E54" s="41"/>
      <c r="F54" s="40"/>
    </row>
    <row r="55" spans="1:6" x14ac:dyDescent="0.25">
      <c r="A55" s="18" t="s">
        <v>64</v>
      </c>
      <c r="B55" s="41">
        <v>9873.8119999999999</v>
      </c>
      <c r="C55" s="41"/>
      <c r="D55" s="41">
        <v>525</v>
      </c>
      <c r="E55" s="41"/>
      <c r="F55" s="40"/>
    </row>
    <row r="56" spans="1:6" x14ac:dyDescent="0.25">
      <c r="A56" s="18" t="s">
        <v>65</v>
      </c>
      <c r="B56" s="41">
        <v>417.64699999999999</v>
      </c>
      <c r="C56" s="41">
        <v>100</v>
      </c>
      <c r="D56" s="41"/>
      <c r="E56" s="41"/>
      <c r="F56" s="40"/>
    </row>
    <row r="57" spans="1:6" x14ac:dyDescent="0.25">
      <c r="A57" s="18" t="s">
        <v>66</v>
      </c>
      <c r="B57" s="41">
        <v>5342.8844399999998</v>
      </c>
      <c r="C57" s="41">
        <v>1910</v>
      </c>
      <c r="D57" s="41">
        <v>1599.68</v>
      </c>
      <c r="E57" s="41">
        <v>556.23918000000003</v>
      </c>
      <c r="F57" s="40"/>
    </row>
    <row r="58" spans="1:6" x14ac:dyDescent="0.25">
      <c r="A58" s="18" t="s">
        <v>67</v>
      </c>
      <c r="B58" s="41">
        <v>47.490569999999998</v>
      </c>
      <c r="C58" s="41"/>
      <c r="D58" s="41"/>
      <c r="E58" s="41"/>
      <c r="F58" s="40"/>
    </row>
    <row r="59" spans="1:6" x14ac:dyDescent="0.25">
      <c r="A59" s="18" t="s">
        <v>68</v>
      </c>
      <c r="B59" s="41">
        <v>22980.374019999999</v>
      </c>
      <c r="C59" s="41">
        <v>200</v>
      </c>
      <c r="D59" s="41">
        <v>50</v>
      </c>
      <c r="E59" s="41"/>
      <c r="F59" s="40"/>
    </row>
    <row r="60" spans="1:6" x14ac:dyDescent="0.25">
      <c r="A60" s="18" t="s">
        <v>69</v>
      </c>
      <c r="B60" s="41">
        <v>10680</v>
      </c>
      <c r="C60" s="41">
        <v>8000</v>
      </c>
      <c r="D60" s="41"/>
      <c r="E60" s="41"/>
      <c r="F60" s="40"/>
    </row>
    <row r="61" spans="1:6" x14ac:dyDescent="0.25">
      <c r="A61" s="18" t="s">
        <v>70</v>
      </c>
      <c r="B61" s="41">
        <v>4.5</v>
      </c>
      <c r="C61" s="41"/>
      <c r="D61" s="41"/>
      <c r="E61" s="41"/>
      <c r="F61" s="40"/>
    </row>
    <row r="62" spans="1:6" x14ac:dyDescent="0.25">
      <c r="A62" s="18" t="s">
        <v>71</v>
      </c>
      <c r="B62" s="41">
        <v>53.88</v>
      </c>
      <c r="C62" s="41"/>
      <c r="D62" s="41"/>
      <c r="E62" s="41"/>
      <c r="F62" s="40"/>
    </row>
    <row r="63" spans="1:6" x14ac:dyDescent="0.25">
      <c r="A63" s="18" t="s">
        <v>72</v>
      </c>
      <c r="B63" s="41">
        <v>1000</v>
      </c>
      <c r="C63" s="41">
        <v>1000</v>
      </c>
      <c r="D63" s="41"/>
      <c r="E63" s="41"/>
      <c r="F63" s="40"/>
    </row>
    <row r="64" spans="1:6" x14ac:dyDescent="0.25">
      <c r="A64" s="18" t="s">
        <v>73</v>
      </c>
      <c r="B64" s="41">
        <v>442.41836000000001</v>
      </c>
      <c r="C64" s="41">
        <v>378</v>
      </c>
      <c r="D64" s="41"/>
      <c r="E64" s="41"/>
      <c r="F64" s="40"/>
    </row>
    <row r="65" spans="1:6" x14ac:dyDescent="0.25">
      <c r="A65" s="18" t="s">
        <v>74</v>
      </c>
      <c r="B65" s="41">
        <v>2366.5540000000001</v>
      </c>
      <c r="C65" s="41">
        <v>2045</v>
      </c>
      <c r="D65" s="41"/>
      <c r="E65" s="41"/>
      <c r="F65" s="40"/>
    </row>
    <row r="66" spans="1:6" ht="27.6" x14ac:dyDescent="0.25">
      <c r="A66" s="18" t="s">
        <v>75</v>
      </c>
      <c r="B66" s="41">
        <v>64.5</v>
      </c>
      <c r="C66" s="41">
        <v>64.5</v>
      </c>
      <c r="D66" s="41"/>
      <c r="E66" s="41"/>
      <c r="F66" s="40"/>
    </row>
    <row r="67" spans="1:6" x14ac:dyDescent="0.25">
      <c r="A67" s="18" t="s">
        <v>76</v>
      </c>
      <c r="B67" s="41">
        <v>45560.152260000003</v>
      </c>
      <c r="C67" s="41"/>
      <c r="D67" s="41"/>
      <c r="E67" s="41"/>
      <c r="F67" s="40"/>
    </row>
    <row r="68" spans="1:6" x14ac:dyDescent="0.25">
      <c r="A68" s="18" t="s">
        <v>77</v>
      </c>
      <c r="B68" s="41">
        <v>2017.1302900000001</v>
      </c>
      <c r="C68" s="41"/>
      <c r="D68" s="41"/>
      <c r="E68" s="41"/>
      <c r="F68" s="40"/>
    </row>
    <row r="69" spans="1:6" x14ac:dyDescent="0.25">
      <c r="A69" s="18" t="s">
        <v>78</v>
      </c>
      <c r="B69" s="41">
        <v>289.46008999999998</v>
      </c>
      <c r="C69" s="41">
        <v>279.61840999999998</v>
      </c>
      <c r="D69" s="41"/>
      <c r="E69" s="41"/>
      <c r="F69" s="40"/>
    </row>
    <row r="70" spans="1:6" ht="27.6" x14ac:dyDescent="0.25">
      <c r="A70" s="18" t="s">
        <v>79</v>
      </c>
      <c r="B70" s="41">
        <v>2869.84</v>
      </c>
      <c r="C70" s="41">
        <v>2300</v>
      </c>
      <c r="D70" s="41"/>
      <c r="E70" s="41"/>
      <c r="F70" s="40"/>
    </row>
    <row r="71" spans="1:6" ht="27.6" x14ac:dyDescent="0.25">
      <c r="A71" s="18" t="s">
        <v>80</v>
      </c>
      <c r="B71" s="41">
        <v>923.39182000000005</v>
      </c>
      <c r="C71" s="41">
        <v>275</v>
      </c>
      <c r="D71" s="41">
        <v>57</v>
      </c>
      <c r="E71" s="41"/>
      <c r="F71" s="40"/>
    </row>
    <row r="72" spans="1:6" ht="27.6" x14ac:dyDescent="0.25">
      <c r="A72" s="18" t="s">
        <v>81</v>
      </c>
      <c r="B72" s="41">
        <v>13967.583049999999</v>
      </c>
      <c r="C72" s="41">
        <v>3222</v>
      </c>
      <c r="D72" s="41">
        <v>200</v>
      </c>
      <c r="E72" s="41"/>
      <c r="F72" s="40"/>
    </row>
    <row r="73" spans="1:6" s="46" customFormat="1" x14ac:dyDescent="0.25">
      <c r="A73" s="18" t="s">
        <v>110</v>
      </c>
      <c r="B73" s="41">
        <v>400000</v>
      </c>
      <c r="C73" s="41"/>
      <c r="D73" s="41"/>
      <c r="E73" s="41"/>
      <c r="F73" s="40"/>
    </row>
    <row r="74" spans="1:6" x14ac:dyDescent="0.25">
      <c r="A74" s="19" t="s">
        <v>82</v>
      </c>
      <c r="B74" s="42">
        <f>SUM(B40:B73)</f>
        <v>1555478.81009</v>
      </c>
      <c r="C74" s="42">
        <f t="shared" ref="C74:E74" si="0">SUM(C40:C73)</f>
        <v>47184.408449999995</v>
      </c>
      <c r="D74" s="42">
        <f t="shared" si="0"/>
        <v>8075.5600899999999</v>
      </c>
      <c r="E74" s="42">
        <f t="shared" si="0"/>
        <v>87319.633590000012</v>
      </c>
      <c r="F74" s="40"/>
    </row>
    <row r="75" spans="1:6" x14ac:dyDescent="0.25">
      <c r="B75" s="40"/>
      <c r="C75" s="40"/>
      <c r="D75" s="40"/>
      <c r="E75" s="40"/>
    </row>
  </sheetData>
  <mergeCells count="36">
    <mergeCell ref="A31:D31"/>
    <mergeCell ref="A32:D32"/>
    <mergeCell ref="A33:D33"/>
    <mergeCell ref="A34:D34"/>
    <mergeCell ref="A35:D35"/>
    <mergeCell ref="A26:D26"/>
    <mergeCell ref="A27:D27"/>
    <mergeCell ref="A28:D28"/>
    <mergeCell ref="A29:D29"/>
    <mergeCell ref="A30:D30"/>
    <mergeCell ref="A21:D21"/>
    <mergeCell ref="A22:D22"/>
    <mergeCell ref="A23:D23"/>
    <mergeCell ref="A24:D24"/>
    <mergeCell ref="A25:D25"/>
    <mergeCell ref="A16:D16"/>
    <mergeCell ref="A17:D17"/>
    <mergeCell ref="A18:D18"/>
    <mergeCell ref="A19:D19"/>
    <mergeCell ref="A20:D20"/>
    <mergeCell ref="A1:E1"/>
    <mergeCell ref="A2:E2"/>
    <mergeCell ref="A5:D5"/>
    <mergeCell ref="A36:D36"/>
    <mergeCell ref="A38:A39"/>
    <mergeCell ref="B38:B39"/>
    <mergeCell ref="C38:E3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70866141732283472" right="0.28000000000000003" top="0.37" bottom="0.38" header="0.31496062992125984" footer="0.2"/>
  <pageSetup paperSize="9" scale="7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view="pageBreakPreview" topLeftCell="A16" zoomScaleNormal="100" zoomScaleSheetLayoutView="100" workbookViewId="0">
      <selection activeCell="A23" sqref="A23"/>
    </sheetView>
  </sheetViews>
  <sheetFormatPr defaultColWidth="8.77734375" defaultRowHeight="13.8" x14ac:dyDescent="0.25"/>
  <cols>
    <col min="1" max="1" width="41.77734375" style="30" customWidth="1"/>
    <col min="2" max="2" width="13.21875" style="30" customWidth="1"/>
    <col min="3" max="3" width="10.5546875" style="30" customWidth="1"/>
    <col min="4" max="4" width="13.88671875" style="30" customWidth="1"/>
    <col min="5" max="5" width="13.21875" style="30" customWidth="1"/>
    <col min="6" max="6" width="13.33203125" style="30" customWidth="1"/>
    <col min="7" max="7" width="13.109375" style="30" customWidth="1"/>
    <col min="8" max="8" width="13.33203125" style="30" customWidth="1"/>
    <col min="9" max="9" width="10.77734375" style="30" customWidth="1"/>
    <col min="10" max="10" width="12.77734375" style="30" customWidth="1"/>
    <col min="11" max="11" width="11" style="30" customWidth="1"/>
    <col min="12" max="12" width="13.21875" style="30" customWidth="1"/>
    <col min="13" max="13" width="13.44140625" style="30" customWidth="1"/>
    <col min="14" max="14" width="13.5546875" style="30" customWidth="1"/>
    <col min="15" max="15" width="13.44140625" style="30" customWidth="1"/>
    <col min="16" max="16" width="9.6640625" style="30" customWidth="1"/>
    <col min="17" max="16384" width="8.77734375" style="30"/>
  </cols>
  <sheetData>
    <row r="1" spans="1:20" s="27" customFormat="1" ht="15.6" x14ac:dyDescent="0.3">
      <c r="A1" s="26" t="s">
        <v>48</v>
      </c>
      <c r="C1" s="28" t="s">
        <v>13</v>
      </c>
    </row>
    <row r="2" spans="1:20" x14ac:dyDescent="0.25">
      <c r="A2" s="29" t="str">
        <f>TEXT(EndData2,"[$-FC19]ДД.ММ.ГГГ")</f>
        <v>12.03.2021</v>
      </c>
      <c r="B2" s="29">
        <f>A2+1</f>
        <v>44268</v>
      </c>
      <c r="C2" s="25" t="str">
        <f>TEXT(B2,"[$-FC19]ДД.ММ.ГГГ")</f>
        <v>13.03.2021</v>
      </c>
      <c r="P2" s="31" t="s">
        <v>12</v>
      </c>
    </row>
    <row r="3" spans="1:20" ht="51.75" customHeight="1" x14ac:dyDescent="0.25">
      <c r="A3" s="22" t="s">
        <v>15</v>
      </c>
      <c r="B3" s="32" t="s">
        <v>16</v>
      </c>
      <c r="C3" s="33" t="s">
        <v>17</v>
      </c>
      <c r="D3" s="33" t="s">
        <v>18</v>
      </c>
      <c r="E3" s="33" t="s">
        <v>19</v>
      </c>
      <c r="F3" s="33" t="s">
        <v>20</v>
      </c>
      <c r="G3" s="33" t="s">
        <v>21</v>
      </c>
      <c r="H3" s="33" t="s">
        <v>22</v>
      </c>
      <c r="I3" s="33" t="s">
        <v>23</v>
      </c>
      <c r="J3" s="33" t="s">
        <v>24</v>
      </c>
      <c r="K3" s="33" t="s">
        <v>25</v>
      </c>
      <c r="L3" s="33" t="s">
        <v>26</v>
      </c>
      <c r="M3" s="33" t="s">
        <v>27</v>
      </c>
      <c r="N3" s="33" t="s">
        <v>28</v>
      </c>
      <c r="O3" s="33" t="s">
        <v>29</v>
      </c>
      <c r="P3" s="34" t="s">
        <v>11</v>
      </c>
    </row>
    <row r="4" spans="1:20" ht="39.6" x14ac:dyDescent="0.25">
      <c r="A4" s="20" t="s">
        <v>31</v>
      </c>
      <c r="B4" s="23">
        <v>20000</v>
      </c>
      <c r="C4" s="23">
        <v>20209.25</v>
      </c>
      <c r="D4" s="23">
        <v>20268.75</v>
      </c>
      <c r="E4" s="23">
        <v>6416</v>
      </c>
      <c r="F4" s="23">
        <v>5517</v>
      </c>
      <c r="G4" s="23">
        <v>22792.833330000001</v>
      </c>
      <c r="H4" s="23">
        <v>10953.203</v>
      </c>
      <c r="I4" s="23">
        <v>9000</v>
      </c>
      <c r="J4" s="23">
        <v>9360.6666700000005</v>
      </c>
      <c r="K4" s="23">
        <v>6386.75</v>
      </c>
      <c r="L4" s="23">
        <v>25826</v>
      </c>
      <c r="M4" s="23">
        <v>5235.8333199999997</v>
      </c>
      <c r="N4" s="23">
        <v>15556.833000000001</v>
      </c>
      <c r="O4" s="23">
        <v>14000</v>
      </c>
      <c r="P4" s="43">
        <v>191523.11932</v>
      </c>
      <c r="Q4" s="31"/>
      <c r="R4" s="31"/>
      <c r="S4" s="31"/>
      <c r="T4" s="31"/>
    </row>
    <row r="5" spans="1:20" ht="26.4" x14ac:dyDescent="0.25">
      <c r="A5" s="20" t="s">
        <v>32</v>
      </c>
      <c r="B5" s="23">
        <v>1710</v>
      </c>
      <c r="C5" s="23">
        <v>975.41600000000005</v>
      </c>
      <c r="D5" s="23">
        <v>604.66600000000005</v>
      </c>
      <c r="E5" s="23"/>
      <c r="F5" s="23">
        <v>256</v>
      </c>
      <c r="G5" s="23">
        <v>10900.166660000001</v>
      </c>
      <c r="H5" s="23">
        <v>987.10500000000002</v>
      </c>
      <c r="I5" s="23"/>
      <c r="J5" s="23">
        <v>957.15274999999997</v>
      </c>
      <c r="K5" s="23">
        <v>1750</v>
      </c>
      <c r="L5" s="23"/>
      <c r="M5" s="23">
        <v>309.75</v>
      </c>
      <c r="N5" s="23">
        <v>4194.1000000000004</v>
      </c>
      <c r="O5" s="23">
        <v>9647.9674500000001</v>
      </c>
      <c r="P5" s="43">
        <v>32292.32386</v>
      </c>
      <c r="Q5" s="31"/>
      <c r="R5" s="31"/>
      <c r="S5" s="31"/>
      <c r="T5" s="31"/>
    </row>
    <row r="6" spans="1:20" ht="39.6" x14ac:dyDescent="0.25">
      <c r="A6" s="20" t="s">
        <v>33</v>
      </c>
      <c r="B6" s="23">
        <v>24930.34994</v>
      </c>
      <c r="C6" s="23">
        <v>35055.25</v>
      </c>
      <c r="D6" s="23">
        <v>11442.333000000001</v>
      </c>
      <c r="E6" s="23">
        <v>4414</v>
      </c>
      <c r="F6" s="23">
        <v>495</v>
      </c>
      <c r="G6" s="23">
        <v>17088.25</v>
      </c>
      <c r="H6" s="23">
        <v>21284.405999999999</v>
      </c>
      <c r="I6" s="23">
        <v>2500</v>
      </c>
      <c r="J6" s="23">
        <v>24775.364000000001</v>
      </c>
      <c r="K6" s="23">
        <v>5471.3</v>
      </c>
      <c r="L6" s="23">
        <v>10390.083329999999</v>
      </c>
      <c r="M6" s="23">
        <v>7066.25</v>
      </c>
      <c r="N6" s="23">
        <v>6500</v>
      </c>
      <c r="O6" s="23">
        <v>18472.669580000002</v>
      </c>
      <c r="P6" s="43">
        <v>189885.25584999999</v>
      </c>
      <c r="Q6" s="31"/>
      <c r="R6" s="31"/>
      <c r="S6" s="31"/>
      <c r="T6" s="31"/>
    </row>
    <row r="7" spans="1:20" ht="79.2" x14ac:dyDescent="0.25">
      <c r="A7" s="20" t="s">
        <v>34</v>
      </c>
      <c r="B7" s="23"/>
      <c r="C7" s="23">
        <v>646.39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>
        <v>29.204000000000001</v>
      </c>
      <c r="O7" s="23"/>
      <c r="P7" s="43">
        <v>675.59400000000005</v>
      </c>
      <c r="Q7" s="31"/>
      <c r="R7" s="31"/>
      <c r="S7" s="31"/>
      <c r="T7" s="31"/>
    </row>
    <row r="8" spans="1:20" ht="66" x14ac:dyDescent="0.25">
      <c r="A8" s="20" t="s">
        <v>35</v>
      </c>
      <c r="B8" s="23"/>
      <c r="C8" s="23">
        <v>4474.75</v>
      </c>
      <c r="D8" s="23">
        <v>652.75</v>
      </c>
      <c r="E8" s="23">
        <v>511</v>
      </c>
      <c r="F8" s="23">
        <v>173.5</v>
      </c>
      <c r="G8" s="23">
        <v>654.33333000000005</v>
      </c>
      <c r="H8" s="23">
        <v>201.096</v>
      </c>
      <c r="I8" s="23"/>
      <c r="J8" s="23"/>
      <c r="K8" s="23"/>
      <c r="L8" s="23">
        <v>267.25</v>
      </c>
      <c r="M8" s="23">
        <v>246.41666000000001</v>
      </c>
      <c r="N8" s="23">
        <v>247.833</v>
      </c>
      <c r="O8" s="23">
        <v>150</v>
      </c>
      <c r="P8" s="43">
        <v>7578.9289900000003</v>
      </c>
      <c r="Q8" s="31"/>
      <c r="R8" s="31"/>
      <c r="S8" s="31"/>
      <c r="T8" s="31"/>
    </row>
    <row r="9" spans="1:20" ht="66" x14ac:dyDescent="0.25">
      <c r="A9" s="20" t="s">
        <v>36</v>
      </c>
      <c r="B9" s="23">
        <v>673.12</v>
      </c>
      <c r="C9" s="23">
        <v>247.58302</v>
      </c>
      <c r="D9" s="23">
        <v>186.833</v>
      </c>
      <c r="E9" s="23">
        <v>93</v>
      </c>
      <c r="F9" s="23"/>
      <c r="G9" s="23">
        <v>93.416659999999993</v>
      </c>
      <c r="H9" s="23"/>
      <c r="I9" s="23">
        <v>82</v>
      </c>
      <c r="J9" s="23">
        <v>88.165599999999998</v>
      </c>
      <c r="K9" s="23">
        <v>72.912000000000006</v>
      </c>
      <c r="L9" s="23">
        <v>150.75</v>
      </c>
      <c r="M9" s="23">
        <v>100.952</v>
      </c>
      <c r="N9" s="23"/>
      <c r="O9" s="23">
        <v>110.842</v>
      </c>
      <c r="P9" s="43">
        <v>1899.57428</v>
      </c>
      <c r="Q9" s="31"/>
      <c r="R9" s="31"/>
      <c r="S9" s="31"/>
      <c r="T9" s="31"/>
    </row>
    <row r="10" spans="1:20" ht="92.4" x14ac:dyDescent="0.25">
      <c r="A10" s="20" t="s">
        <v>37</v>
      </c>
      <c r="B10" s="23"/>
      <c r="C10" s="23">
        <v>1433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43">
        <v>1433</v>
      </c>
      <c r="Q10" s="31"/>
      <c r="R10" s="31"/>
      <c r="S10" s="31"/>
      <c r="T10" s="31"/>
    </row>
    <row r="11" spans="1:20" ht="92.4" x14ac:dyDescent="0.25">
      <c r="A11" s="20" t="s">
        <v>38</v>
      </c>
      <c r="B11" s="23"/>
      <c r="C11" s="23">
        <v>3675.2762400000001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43">
        <v>3675.2762400000001</v>
      </c>
      <c r="Q11" s="31"/>
      <c r="R11" s="31"/>
      <c r="S11" s="31"/>
      <c r="T11" s="31"/>
    </row>
    <row r="12" spans="1:20" ht="145.19999999999999" x14ac:dyDescent="0.25">
      <c r="A12" s="20" t="s">
        <v>39</v>
      </c>
      <c r="B12" s="23">
        <v>26386.67899</v>
      </c>
      <c r="C12" s="23"/>
      <c r="D12" s="23"/>
      <c r="E12" s="23"/>
      <c r="F12" s="23">
        <v>3710.5</v>
      </c>
      <c r="G12" s="23"/>
      <c r="H12" s="23">
        <v>2300</v>
      </c>
      <c r="I12" s="23">
        <v>1176</v>
      </c>
      <c r="J12" s="23">
        <v>16896.3</v>
      </c>
      <c r="K12" s="23">
        <v>3000</v>
      </c>
      <c r="L12" s="23">
        <v>12762</v>
      </c>
      <c r="M12" s="23"/>
      <c r="N12" s="23">
        <v>10000</v>
      </c>
      <c r="O12" s="23"/>
      <c r="P12" s="43">
        <v>76231.478990000003</v>
      </c>
      <c r="Q12" s="31"/>
      <c r="R12" s="31"/>
      <c r="S12" s="31"/>
      <c r="T12" s="31"/>
    </row>
    <row r="13" spans="1:20" ht="92.4" x14ac:dyDescent="0.25">
      <c r="A13" s="20" t="s">
        <v>40</v>
      </c>
      <c r="B13" s="23">
        <v>10500</v>
      </c>
      <c r="C13" s="23">
        <v>3000</v>
      </c>
      <c r="D13" s="23"/>
      <c r="E13" s="23"/>
      <c r="F13" s="23">
        <v>500</v>
      </c>
      <c r="G13" s="23"/>
      <c r="H13" s="23"/>
      <c r="I13" s="23"/>
      <c r="J13" s="23"/>
      <c r="K13" s="23"/>
      <c r="L13" s="23"/>
      <c r="M13" s="23">
        <v>1315</v>
      </c>
      <c r="N13" s="23"/>
      <c r="O13" s="23"/>
      <c r="P13" s="43">
        <v>15315</v>
      </c>
      <c r="Q13" s="31"/>
      <c r="R13" s="31"/>
      <c r="S13" s="31"/>
      <c r="T13" s="31"/>
    </row>
    <row r="14" spans="1:20" ht="92.4" x14ac:dyDescent="0.25">
      <c r="A14" s="20" t="s">
        <v>41</v>
      </c>
      <c r="B14" s="23">
        <v>10700</v>
      </c>
      <c r="C14" s="23"/>
      <c r="D14" s="23"/>
      <c r="E14" s="23"/>
      <c r="F14" s="23">
        <v>93</v>
      </c>
      <c r="G14" s="23"/>
      <c r="H14" s="23">
        <v>50.7</v>
      </c>
      <c r="I14" s="23"/>
      <c r="J14" s="23">
        <v>306</v>
      </c>
      <c r="K14" s="23"/>
      <c r="L14" s="23">
        <v>160.80000000000001</v>
      </c>
      <c r="M14" s="23"/>
      <c r="N14" s="23">
        <v>295.75</v>
      </c>
      <c r="O14" s="23"/>
      <c r="P14" s="43">
        <v>11606.25</v>
      </c>
      <c r="Q14" s="31"/>
      <c r="R14" s="31"/>
      <c r="S14" s="31"/>
      <c r="T14" s="31"/>
    </row>
    <row r="15" spans="1:20" ht="105.6" x14ac:dyDescent="0.25">
      <c r="A15" s="20" t="s">
        <v>42</v>
      </c>
      <c r="B15" s="23">
        <v>11643.59922</v>
      </c>
      <c r="C15" s="23"/>
      <c r="D15" s="23"/>
      <c r="E15" s="23"/>
      <c r="F15" s="23">
        <v>1105.21</v>
      </c>
      <c r="G15" s="23"/>
      <c r="H15" s="23"/>
      <c r="I15" s="23">
        <v>500</v>
      </c>
      <c r="J15" s="23">
        <v>15366.8</v>
      </c>
      <c r="K15" s="23">
        <v>2000</v>
      </c>
      <c r="L15" s="23">
        <v>2813.4</v>
      </c>
      <c r="M15" s="23"/>
      <c r="N15" s="23">
        <v>2000</v>
      </c>
      <c r="O15" s="23"/>
      <c r="P15" s="43">
        <v>35429.00922</v>
      </c>
      <c r="Q15" s="31"/>
      <c r="R15" s="31"/>
      <c r="S15" s="31"/>
      <c r="T15" s="31"/>
    </row>
    <row r="16" spans="1:20" ht="79.2" x14ac:dyDescent="0.25">
      <c r="A16" s="20" t="s">
        <v>43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>
        <v>149.75</v>
      </c>
      <c r="M16" s="23"/>
      <c r="N16" s="23"/>
      <c r="O16" s="23"/>
      <c r="P16" s="43">
        <v>149.75</v>
      </c>
      <c r="Q16" s="31"/>
      <c r="R16" s="31"/>
      <c r="S16" s="31"/>
      <c r="T16" s="31"/>
    </row>
    <row r="17" spans="1:20" ht="66" x14ac:dyDescent="0.25">
      <c r="A17" s="20" t="s">
        <v>44</v>
      </c>
      <c r="B17" s="23">
        <v>592.50022999999999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43">
        <v>592.50022999999999</v>
      </c>
      <c r="Q17" s="31"/>
      <c r="R17" s="31"/>
      <c r="S17" s="31"/>
      <c r="T17" s="31"/>
    </row>
    <row r="18" spans="1:20" ht="66" x14ac:dyDescent="0.25">
      <c r="A18" s="20" t="s">
        <v>45</v>
      </c>
      <c r="B18" s="23"/>
      <c r="C18" s="23"/>
      <c r="D18" s="23"/>
      <c r="E18" s="23"/>
      <c r="F18" s="23"/>
      <c r="G18" s="23"/>
      <c r="H18" s="23"/>
      <c r="I18" s="23"/>
      <c r="J18" s="23">
        <v>114.02408</v>
      </c>
      <c r="K18" s="23"/>
      <c r="L18" s="23"/>
      <c r="M18" s="23"/>
      <c r="N18" s="23"/>
      <c r="O18" s="23"/>
      <c r="P18" s="43">
        <v>114.02408</v>
      </c>
      <c r="Q18" s="31"/>
      <c r="R18" s="31"/>
      <c r="S18" s="31"/>
      <c r="T18" s="31"/>
    </row>
    <row r="19" spans="1:20" ht="52.8" x14ac:dyDescent="0.25">
      <c r="A19" s="20" t="s">
        <v>46</v>
      </c>
      <c r="B19" s="23"/>
      <c r="C19" s="23"/>
      <c r="D19" s="23"/>
      <c r="E19" s="23"/>
      <c r="F19" s="23"/>
      <c r="G19" s="23"/>
      <c r="H19" s="23">
        <v>259.00063999999998</v>
      </c>
      <c r="I19" s="23"/>
      <c r="J19" s="23"/>
      <c r="K19" s="23">
        <v>404.13654000000002</v>
      </c>
      <c r="L19" s="23"/>
      <c r="M19" s="23"/>
      <c r="N19" s="23"/>
      <c r="O19" s="23"/>
      <c r="P19" s="43">
        <v>663.13717999999994</v>
      </c>
      <c r="Q19" s="31"/>
      <c r="R19" s="31"/>
      <c r="S19" s="31"/>
      <c r="T19" s="31"/>
    </row>
    <row r="20" spans="1:20" x14ac:dyDescent="0.25">
      <c r="A20" s="21" t="s">
        <v>47</v>
      </c>
      <c r="B20" s="24">
        <v>107136.24838</v>
      </c>
      <c r="C20" s="24">
        <v>69716.915259999994</v>
      </c>
      <c r="D20" s="24">
        <v>33155.332000000002</v>
      </c>
      <c r="E20" s="24">
        <v>11434</v>
      </c>
      <c r="F20" s="24">
        <v>11850.21</v>
      </c>
      <c r="G20" s="24">
        <v>51528.999980000001</v>
      </c>
      <c r="H20" s="24">
        <v>36035.51064</v>
      </c>
      <c r="I20" s="24">
        <v>13258</v>
      </c>
      <c r="J20" s="24">
        <v>67864.473100000003</v>
      </c>
      <c r="K20" s="24">
        <v>19085.098539999999</v>
      </c>
      <c r="L20" s="24">
        <v>52520.033329999998</v>
      </c>
      <c r="M20" s="24">
        <v>14274.20198</v>
      </c>
      <c r="N20" s="24">
        <v>38823.72</v>
      </c>
      <c r="O20" s="24">
        <v>42381.479030000002</v>
      </c>
      <c r="P20" s="43">
        <v>569064.22224000003</v>
      </c>
      <c r="Q20" s="39"/>
      <c r="R20" s="39"/>
      <c r="S20" s="39"/>
      <c r="T20" s="39"/>
    </row>
    <row r="21" spans="1:20" x14ac:dyDescent="0.25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20" x14ac:dyDescent="0.25">
      <c r="A22" s="35" t="s">
        <v>30</v>
      </c>
      <c r="B22" s="44">
        <f>Учреждения!B74+'Муниципальные районы'!P20</f>
        <v>2124543.0323299998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20" ht="32.25" customHeight="1" x14ac:dyDescent="0.25">
      <c r="A23" s="35" t="s">
        <v>112</v>
      </c>
      <c r="B23" s="44">
        <v>2102388.4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</sheetData>
  <pageMargins left="0.23622047244094491" right="0.19685039370078741" top="0.35" bottom="0.31496062992125984" header="0.15748031496062992" footer="0.15748031496062992"/>
  <pageSetup paperSize="9" scale="62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Учреждения</vt:lpstr>
      <vt:lpstr>Муниципальные районы</vt:lpstr>
      <vt:lpstr>EndData</vt:lpstr>
      <vt:lpstr>EndData1</vt:lpstr>
      <vt:lpstr>EndData2</vt:lpstr>
      <vt:lpstr>StartData</vt:lpstr>
      <vt:lpstr>StartData1</vt:lpstr>
      <vt:lpstr>'Муниципальные районы'!Заголовки_для_печати</vt:lpstr>
      <vt:lpstr>Учреждения!Заголовки_для_печати</vt:lpstr>
      <vt:lpstr>'Муниципальные районы'!Область_печати</vt:lpstr>
      <vt:lpstr>Учреждения!Область_печати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2021-03-16T06:19:38Z</dcterms:modified>
</cp:coreProperties>
</file>