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Учреждения!$37:$38</definedName>
    <definedName name="_xlnm.Print_Area" localSheetId="1">'Муниципальные районы'!$A$1:$P$22</definedName>
    <definedName name="_xlnm.Print_Area" localSheetId="0">Учреждения!$A$1:$E$71</definedName>
  </definedNames>
  <calcPr calcId="162913"/>
</workbook>
</file>

<file path=xl/calcChain.xml><?xml version="1.0" encoding="utf-8"?>
<calcChain xmlns="http://schemas.openxmlformats.org/spreadsheetml/2006/main">
  <c r="B67" i="1" l="1"/>
  <c r="B70" i="1" s="1"/>
  <c r="B20" i="2" s="1"/>
  <c r="E35" i="1" s="1"/>
  <c r="E8" i="1" s="1"/>
  <c r="B46" i="1"/>
  <c r="E9" i="1"/>
  <c r="A2" i="2" l="1"/>
  <c r="B2" i="2" s="1"/>
  <c r="C2" i="2" s="1"/>
  <c r="H1" i="1" l="1"/>
  <c r="H2" i="1"/>
  <c r="G1" i="1"/>
  <c r="G2" i="1"/>
  <c r="A2" i="1" l="1"/>
</calcChain>
</file>

<file path=xl/sharedStrings.xml><?xml version="1.0" encoding="utf-8"?>
<sst xmlns="http://schemas.openxmlformats.org/spreadsheetml/2006/main" count="108" uniqueCount="107">
  <si>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</si>
  <si>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</si>
  <si>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</si>
  <si>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</si>
  <si>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</si>
  <si>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</si>
  <si>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</si>
  <si>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</si>
  <si>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</si>
  <si>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</si>
  <si>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</si>
  <si>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</si>
  <si>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</si>
  <si>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</si>
  <si>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</si>
  <si>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</si>
  <si>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</si>
  <si>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</si>
  <si>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</si>
  <si>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</si>
  <si>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</si>
  <si>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</si>
  <si>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</si>
  <si>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</si>
  <si>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</si>
  <si>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</si>
  <si>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</si>
  <si>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</si>
  <si>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</si>
  <si>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</si>
  <si>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поддержку мер по обеспечению сбалансированности бюджетов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</si>
  <si>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мероприятий Инвестиционной программы Камчатского края и субсидий, которым присвоены отдельные коды)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</si>
  <si>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</si>
  <si>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</si>
  <si>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</si>
  <si>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</si>
  <si>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</si>
  <si>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</si>
  <si>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</si>
  <si>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</si>
  <si>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первичного воинского учета на территориях, где отсутствуют военные комиссариаты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</si>
  <si>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</si>
  <si>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</si>
  <si>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</si>
  <si>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Всего:</t>
  </si>
  <si>
    <t>19.03.2021</t>
  </si>
  <si>
    <t>Законодательное Собрание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</si>
  <si>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</si>
  <si>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</si>
  <si>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</si>
  <si>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</si>
  <si>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</si>
  <si>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</si>
  <si>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</si>
  <si>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</si>
  <si>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</si>
  <si>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</si>
  <si>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</si>
  <si>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</si>
  <si>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</si>
  <si>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</si>
  <si>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</si>
  <si>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</si>
  <si>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</si>
  <si>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</si>
  <si>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</si>
  <si>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</si>
  <si>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</si>
  <si>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</si>
  <si>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</si>
  <si>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</si>
  <si>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</si>
  <si>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</si>
  <si>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Агентство записи актов гражданского состояния и архивного дела Камчатского края</t>
  </si>
  <si>
    <t>Министерство инвестиций, промышленности и предпринимательства Камчатского края</t>
  </si>
  <si>
    <t>Министерство развития гражданского общества, молодежи и информационной политики Камчатского края</t>
  </si>
  <si>
    <t>ИТОГО</t>
  </si>
  <si>
    <t>15.03.2021</t>
  </si>
  <si>
    <t>Остатки средств на 15.03.2021</t>
  </si>
  <si>
    <t>Остатки бюджетных средств на 20.03.2021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</si>
  <si>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(Детский сад по проспекту Циолковского в г. Петропавловск-Камчатский, Камчатского края)</t>
  </si>
  <si>
    <t>Субсидии на выплату региональных социальных доплат к пенсии</t>
  </si>
  <si>
    <t>Субсидии на осуществление единовременной выплаты при рождении первого ребенка, а также предоставление регионального материнского (семейного) капитала при рождении второго ребенка в субъектах Российской Федерации, входящих в состав Дальневосточного федерального округа</t>
  </si>
  <si>
    <t>Субсидии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</si>
  <si>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</si>
  <si>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Субвенции на осуществление отдельных полномочий в области лесных отношений</t>
  </si>
  <si>
    <t>Субвенции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</si>
  <si>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Иные межбюджетные трансферты на обеспечение деятельности сенаторов Российской Федерации и их помощников в субъектах Российской Федерации</t>
  </si>
  <si>
    <t>Иные межбюджетные трансферты на реализацию отдельных полномочий в области лекарственного обеспечения</t>
  </si>
  <si>
    <t>Субвенции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</si>
  <si>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на оплату жилищно-коммунальных услуг отдельным категориям граждан</t>
  </si>
  <si>
    <t>Субвенции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</t>
  </si>
  <si>
    <t>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</t>
  </si>
  <si>
    <t>Субвенции на 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</si>
  <si>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Субсидии на осуществление ежемесячных выплат на детей в возрасте от трех до семи лет включительно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</si>
  <si>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</si>
  <si>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</si>
  <si>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</t>
  </si>
  <si>
    <t>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</si>
  <si>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Субсидии на компенсацию отдельным категориям граждан оплаты взноса на капитальный ремонт общего имущества в многоквартирном доме</t>
  </si>
  <si>
    <t>Субвенции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</si>
  <si>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</si>
  <si>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Единая субвенция бюджетам субъектов Российской Федерации и бюджету г. Байконура (охрана здоровья)</t>
  </si>
  <si>
    <t>Единая субвенция бюджетам субъектов Российской Федерации и бюджету г. Байконура (образование)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</si>
  <si>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</si>
  <si>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Процентные платежи по государственному долгу Камчатского края</t>
  </si>
  <si>
    <t>Всего расходы: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</si>
</sst>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charset val="204"/>
    </font>
    <font>
      <sz val="10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6" fillId="0" borderId="0"/>
    <xf numFmtId="0" fontId="16" fillId="0" borderId="0" applyNumberFormat="0" applyBorder="0" applyAlignment="0"/>
    <xf numFmtId="0" fontId="17" fillId="0" borderId="0"/>
    <xf numFmtId="0" fontId="16" fillId="0" borderId="0" applyNumberFormat="0" applyBorder="0" applyAlignment="0"/>
    <xf numFmtId="0" fontId="18" fillId="0" borderId="0"/>
    <xf numFmtId="0" fontId="18" fillId="0" borderId="0" applyNumberFormat="0" applyBorder="0" applyAlignment="0"/>
    <xf numFmtId="0" fontId="16" fillId="0" borderId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vertical="center" wrapText="1"/>
    </xf>
  </cellXfs>
  <cellStyles count="8">
    <cellStyle name="Обычный" xfId="0" builtinId="0"/>
    <cellStyle name="Обычный 2" xfId="2"/>
    <cellStyle name="Обычный 2 2" xfId="4"/>
    <cellStyle name="Обычный 2 3" xfId="6"/>
    <cellStyle name="Обычный 3" xfId="1"/>
    <cellStyle name="Обычный 3 2" xfId="7"/>
    <cellStyle name="Обычный 3 3" xfId="5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view="pageBreakPreview" zoomScaleNormal="100" zoomScaleSheetLayoutView="100" workbookViewId="0">
      <selection activeCell="A23" sqref="A23:D23"/>
    </sheetView>
  </sheetViews>
  <sheetFormatPr defaultColWidth="8.77734375" defaultRowHeight="13.8" x14ac:dyDescent="0.25"/>
  <cols>
    <col min="1" max="1" width="69.21875" style="30" customWidth="1"/>
    <col min="2" max="2" width="13.77734375" style="30" customWidth="1"/>
    <col min="3" max="4" width="14.44140625" style="30" customWidth="1"/>
    <col min="5" max="5" width="12.44140625" style="30" customWidth="1"/>
    <col min="6" max="6" width="12.5546875" style="30" customWidth="1"/>
    <col min="7" max="7" width="16" style="30" bestFit="1" customWidth="1"/>
    <col min="8" max="8" width="8.77734375" style="30"/>
    <col min="9" max="9" width="10.21875" style="30" bestFit="1" customWidth="1"/>
    <col min="10" max="16384" width="8.77734375" style="30"/>
  </cols>
  <sheetData>
    <row r="1" spans="1:9" ht="15.6" x14ac:dyDescent="0.3">
      <c r="A1" s="45" t="s">
        <v>0</v>
      </c>
      <c r="B1" s="45"/>
      <c r="C1" s="45"/>
      <c r="D1" s="45"/>
      <c r="E1" s="45"/>
      <c r="F1" s="36" t="s">
        <v>77</v>
      </c>
      <c r="G1" s="37" t="str">
        <f>TEXT(F1,"[$-FC19]ДД ММММ")</f>
        <v>15 марта</v>
      </c>
      <c r="H1" s="37" t="str">
        <f>TEXT(F1,"[$-FC19]ДД.ММ.ГГГ \г")</f>
        <v>15.03.2021 г</v>
      </c>
    </row>
    <row r="2" spans="1:9" ht="15.6" x14ac:dyDescent="0.3">
      <c r="A2" s="45" t="str">
        <f>CONCATENATE("с ",G1," по ",G2,"ода")</f>
        <v>с 15 марта по 19 марта 2021 года</v>
      </c>
      <c r="B2" s="45"/>
      <c r="C2" s="45"/>
      <c r="D2" s="45"/>
      <c r="E2" s="45"/>
      <c r="F2" s="36" t="s">
        <v>45</v>
      </c>
      <c r="G2" s="37" t="str">
        <f>TEXT(F2,"[$-FC19]ДД ММММ ГГГ \г")</f>
        <v>19 марта 2021 г</v>
      </c>
      <c r="H2" s="37" t="str">
        <f>TEXT(F2,"[$-FC19]ДД.ММ.ГГГ \г")</f>
        <v>19.03.2021 г</v>
      </c>
      <c r="I2" s="38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6" t="s">
        <v>78</v>
      </c>
      <c r="B5" s="47"/>
      <c r="C5" s="47"/>
      <c r="D5" s="48"/>
      <c r="E5" s="62">
        <v>2102388.4</v>
      </c>
      <c r="F5" s="38"/>
    </row>
    <row r="6" spans="1:9" x14ac:dyDescent="0.25">
      <c r="A6" s="9"/>
      <c r="B6" s="10"/>
      <c r="C6" s="10"/>
      <c r="D6" s="10"/>
      <c r="E6" s="11"/>
    </row>
    <row r="7" spans="1:9" x14ac:dyDescent="0.25">
      <c r="A7" s="55" t="s">
        <v>2</v>
      </c>
      <c r="B7" s="56"/>
      <c r="C7" s="56"/>
      <c r="D7" s="56"/>
      <c r="E7" s="12"/>
    </row>
    <row r="8" spans="1:9" x14ac:dyDescent="0.25">
      <c r="A8" s="50" t="s">
        <v>3</v>
      </c>
      <c r="B8" s="56"/>
      <c r="C8" s="56"/>
      <c r="D8" s="56"/>
      <c r="E8" s="8">
        <f>E35-E9</f>
        <v>256867.98833999981</v>
      </c>
    </row>
    <row r="9" spans="1:9" x14ac:dyDescent="0.25">
      <c r="A9" s="57" t="s">
        <v>4</v>
      </c>
      <c r="B9" s="56"/>
      <c r="C9" s="56"/>
      <c r="D9" s="56"/>
      <c r="E9" s="13">
        <f>SUM(E10:E34)</f>
        <v>201064.29999999993</v>
      </c>
    </row>
    <row r="10" spans="1:9" s="59" customFormat="1" ht="30.6" customHeight="1" x14ac:dyDescent="0.25">
      <c r="A10" s="63" t="s">
        <v>104</v>
      </c>
      <c r="B10" s="63"/>
      <c r="C10" s="63"/>
      <c r="D10" s="64"/>
      <c r="E10" s="58">
        <v>55246</v>
      </c>
    </row>
    <row r="11" spans="1:9" s="59" customFormat="1" ht="46.2" customHeight="1" x14ac:dyDescent="0.25">
      <c r="A11" s="63" t="s">
        <v>80</v>
      </c>
      <c r="B11" s="63"/>
      <c r="C11" s="63"/>
      <c r="D11" s="64"/>
      <c r="E11" s="58">
        <v>4502.3</v>
      </c>
    </row>
    <row r="12" spans="1:9" s="59" customFormat="1" x14ac:dyDescent="0.25">
      <c r="A12" s="63" t="s">
        <v>81</v>
      </c>
      <c r="B12" s="63"/>
      <c r="C12" s="63"/>
      <c r="D12" s="64"/>
      <c r="E12" s="58">
        <v>27770.1</v>
      </c>
    </row>
    <row r="13" spans="1:9" s="59" customFormat="1" ht="45" customHeight="1" x14ac:dyDescent="0.25">
      <c r="A13" s="63" t="s">
        <v>82</v>
      </c>
      <c r="B13" s="63"/>
      <c r="C13" s="63"/>
      <c r="D13" s="64"/>
      <c r="E13" s="58">
        <v>3325</v>
      </c>
    </row>
    <row r="14" spans="1:9" s="59" customFormat="1" ht="27.6" customHeight="1" x14ac:dyDescent="0.25">
      <c r="A14" s="63" t="s">
        <v>83</v>
      </c>
      <c r="B14" s="63"/>
      <c r="C14" s="63"/>
      <c r="D14" s="64"/>
      <c r="E14" s="58">
        <v>16941</v>
      </c>
    </row>
    <row r="15" spans="1:9" s="59" customFormat="1" ht="42.6" customHeight="1" x14ac:dyDescent="0.25">
      <c r="A15" s="63" t="s">
        <v>84</v>
      </c>
      <c r="B15" s="63"/>
      <c r="C15" s="63"/>
      <c r="D15" s="64"/>
      <c r="E15" s="58">
        <v>41.8</v>
      </c>
    </row>
    <row r="16" spans="1:9" s="59" customFormat="1" x14ac:dyDescent="0.25">
      <c r="A16" s="63" t="s">
        <v>85</v>
      </c>
      <c r="B16" s="63"/>
      <c r="C16" s="63"/>
      <c r="D16" s="64"/>
      <c r="E16" s="58">
        <v>199</v>
      </c>
    </row>
    <row r="17" spans="1:5" s="59" customFormat="1" ht="30.6" customHeight="1" x14ac:dyDescent="0.25">
      <c r="A17" s="63" t="s">
        <v>86</v>
      </c>
      <c r="B17" s="63"/>
      <c r="C17" s="63"/>
      <c r="D17" s="64"/>
      <c r="E17" s="58">
        <v>24.4</v>
      </c>
    </row>
    <row r="18" spans="1:5" s="59" customFormat="1" ht="28.8" customHeight="1" x14ac:dyDescent="0.25">
      <c r="A18" s="63" t="s">
        <v>87</v>
      </c>
      <c r="B18" s="63"/>
      <c r="C18" s="63"/>
      <c r="D18" s="64"/>
      <c r="E18" s="58">
        <v>144.69999999999999</v>
      </c>
    </row>
    <row r="19" spans="1:5" s="59" customFormat="1" x14ac:dyDescent="0.25">
      <c r="A19" s="63" t="s">
        <v>88</v>
      </c>
      <c r="B19" s="63"/>
      <c r="C19" s="63"/>
      <c r="D19" s="64"/>
      <c r="E19" s="58">
        <v>815.7</v>
      </c>
    </row>
    <row r="20" spans="1:5" s="59" customFormat="1" ht="28.8" customHeight="1" x14ac:dyDescent="0.25">
      <c r="A20" s="63" t="s">
        <v>89</v>
      </c>
      <c r="B20" s="63"/>
      <c r="C20" s="63"/>
      <c r="D20" s="64"/>
      <c r="E20" s="58">
        <v>44.1</v>
      </c>
    </row>
    <row r="21" spans="1:5" s="59" customFormat="1" x14ac:dyDescent="0.25">
      <c r="A21" s="63" t="s">
        <v>90</v>
      </c>
      <c r="B21" s="63"/>
      <c r="C21" s="63"/>
      <c r="D21" s="64"/>
      <c r="E21" s="58">
        <v>6528.1</v>
      </c>
    </row>
    <row r="22" spans="1:5" s="59" customFormat="1" ht="42" customHeight="1" x14ac:dyDescent="0.25">
      <c r="A22" s="63" t="s">
        <v>91</v>
      </c>
      <c r="B22" s="63"/>
      <c r="C22" s="63"/>
      <c r="D22" s="64"/>
      <c r="E22" s="58">
        <v>124</v>
      </c>
    </row>
    <row r="23" spans="1:5" s="59" customFormat="1" ht="42" customHeight="1" x14ac:dyDescent="0.25">
      <c r="A23" s="63" t="s">
        <v>92</v>
      </c>
      <c r="B23" s="63"/>
      <c r="C23" s="63"/>
      <c r="D23" s="64"/>
      <c r="E23" s="58">
        <v>0</v>
      </c>
    </row>
    <row r="24" spans="1:5" s="59" customFormat="1" ht="28.8" customHeight="1" x14ac:dyDescent="0.25">
      <c r="A24" s="63" t="s">
        <v>93</v>
      </c>
      <c r="B24" s="63"/>
      <c r="C24" s="63"/>
      <c r="D24" s="64"/>
      <c r="E24" s="58">
        <v>6192.5</v>
      </c>
    </row>
    <row r="25" spans="1:5" s="59" customFormat="1" ht="16.2" customHeight="1" x14ac:dyDescent="0.25">
      <c r="A25" s="63" t="s">
        <v>94</v>
      </c>
      <c r="B25" s="63"/>
      <c r="C25" s="63"/>
      <c r="D25" s="64"/>
      <c r="E25" s="58">
        <v>42912.1</v>
      </c>
    </row>
    <row r="26" spans="1:5" s="59" customFormat="1" ht="28.8" customHeight="1" x14ac:dyDescent="0.25">
      <c r="A26" s="63" t="s">
        <v>95</v>
      </c>
      <c r="B26" s="63"/>
      <c r="C26" s="63"/>
      <c r="D26" s="64"/>
      <c r="E26" s="58">
        <v>4494.3999999999996</v>
      </c>
    </row>
    <row r="27" spans="1:5" s="59" customFormat="1" ht="30" customHeight="1" x14ac:dyDescent="0.25">
      <c r="A27" s="63" t="s">
        <v>96</v>
      </c>
      <c r="B27" s="63"/>
      <c r="C27" s="63"/>
      <c r="D27" s="64"/>
      <c r="E27" s="58">
        <v>4062.3</v>
      </c>
    </row>
    <row r="28" spans="1:5" s="59" customFormat="1" ht="54" customHeight="1" x14ac:dyDescent="0.25">
      <c r="A28" s="63" t="s">
        <v>97</v>
      </c>
      <c r="B28" s="63"/>
      <c r="C28" s="63"/>
      <c r="D28" s="64"/>
      <c r="E28" s="58">
        <v>6593.4</v>
      </c>
    </row>
    <row r="29" spans="1:5" s="59" customFormat="1" ht="40.799999999999997" customHeight="1" x14ac:dyDescent="0.25">
      <c r="A29" s="63" t="s">
        <v>98</v>
      </c>
      <c r="B29" s="63"/>
      <c r="C29" s="63"/>
      <c r="D29" s="64"/>
      <c r="E29" s="58">
        <v>935.8</v>
      </c>
    </row>
    <row r="30" spans="1:5" s="59" customFormat="1" ht="26.4" customHeight="1" x14ac:dyDescent="0.25">
      <c r="A30" s="63" t="s">
        <v>99</v>
      </c>
      <c r="B30" s="63"/>
      <c r="C30" s="63"/>
      <c r="D30" s="64"/>
      <c r="E30" s="58">
        <v>55.5</v>
      </c>
    </row>
    <row r="31" spans="1:5" s="59" customFormat="1" ht="12" customHeight="1" x14ac:dyDescent="0.25">
      <c r="A31" s="63" t="s">
        <v>100</v>
      </c>
      <c r="B31" s="63"/>
      <c r="C31" s="63"/>
      <c r="D31" s="64"/>
      <c r="E31" s="58">
        <v>18682.900000000001</v>
      </c>
    </row>
    <row r="32" spans="1:5" s="59" customFormat="1" ht="28.2" customHeight="1" x14ac:dyDescent="0.25">
      <c r="A32" s="63" t="s">
        <v>101</v>
      </c>
      <c r="B32" s="63"/>
      <c r="C32" s="63"/>
      <c r="D32" s="64"/>
      <c r="E32" s="58">
        <v>1032.3</v>
      </c>
    </row>
    <row r="33" spans="1:6" s="59" customFormat="1" x14ac:dyDescent="0.25">
      <c r="A33" s="63" t="s">
        <v>102</v>
      </c>
      <c r="B33" s="63"/>
      <c r="C33" s="63"/>
      <c r="D33" s="64"/>
      <c r="E33" s="58">
        <v>206.4</v>
      </c>
    </row>
    <row r="34" spans="1:6" s="59" customFormat="1" x14ac:dyDescent="0.25">
      <c r="A34" s="63" t="s">
        <v>103</v>
      </c>
      <c r="B34" s="63"/>
      <c r="C34" s="63"/>
      <c r="D34" s="64"/>
      <c r="E34" s="58">
        <v>190.5</v>
      </c>
    </row>
    <row r="35" spans="1:6" x14ac:dyDescent="0.25">
      <c r="A35" s="49" t="s">
        <v>5</v>
      </c>
      <c r="B35" s="50"/>
      <c r="C35" s="50"/>
      <c r="D35" s="50"/>
      <c r="E35" s="12">
        <f>'Муниципальные районы'!B21-Учреждения!E5+'Муниципальные районы'!B20</f>
        <v>457932.28833999974</v>
      </c>
    </row>
    <row r="36" spans="1:6" x14ac:dyDescent="0.25">
      <c r="A36" s="14"/>
      <c r="B36" s="15"/>
      <c r="C36" s="15"/>
      <c r="D36" s="6"/>
      <c r="E36" s="16"/>
    </row>
    <row r="37" spans="1:6" x14ac:dyDescent="0.25">
      <c r="A37" s="51" t="s">
        <v>14</v>
      </c>
      <c r="B37" s="53" t="s">
        <v>6</v>
      </c>
      <c r="C37" s="54" t="s">
        <v>7</v>
      </c>
      <c r="D37" s="54"/>
      <c r="E37" s="54"/>
    </row>
    <row r="38" spans="1:6" ht="82.8" x14ac:dyDescent="0.25">
      <c r="A38" s="52"/>
      <c r="B38" s="53"/>
      <c r="C38" s="17" t="s">
        <v>8</v>
      </c>
      <c r="D38" s="17" t="s">
        <v>9</v>
      </c>
      <c r="E38" s="17" t="s">
        <v>10</v>
      </c>
    </row>
    <row r="39" spans="1:6" x14ac:dyDescent="0.25">
      <c r="A39" s="18" t="s">
        <v>46</v>
      </c>
      <c r="B39" s="41">
        <v>705.73152000000005</v>
      </c>
      <c r="C39" s="41"/>
      <c r="D39" s="41"/>
      <c r="E39" s="41"/>
      <c r="F39" s="40"/>
    </row>
    <row r="40" spans="1:6" x14ac:dyDescent="0.25">
      <c r="A40" s="18" t="s">
        <v>47</v>
      </c>
      <c r="B40" s="41">
        <v>2251.8780000000002</v>
      </c>
      <c r="C40" s="41">
        <v>1700</v>
      </c>
      <c r="D40" s="41"/>
      <c r="E40" s="41"/>
      <c r="F40" s="40"/>
    </row>
    <row r="41" spans="1:6" x14ac:dyDescent="0.25">
      <c r="A41" s="18" t="s">
        <v>48</v>
      </c>
      <c r="B41" s="41">
        <v>15607.578090000001</v>
      </c>
      <c r="C41" s="41">
        <v>5000</v>
      </c>
      <c r="D41" s="41"/>
      <c r="E41" s="41"/>
      <c r="F41" s="40"/>
    </row>
    <row r="42" spans="1:6" ht="27.6" x14ac:dyDescent="0.25">
      <c r="A42" s="18" t="s">
        <v>49</v>
      </c>
      <c r="B42" s="41">
        <v>241925.6776</v>
      </c>
      <c r="C42" s="41">
        <v>2158.6989100000001</v>
      </c>
      <c r="D42" s="41"/>
      <c r="E42" s="41"/>
      <c r="F42" s="40"/>
    </row>
    <row r="43" spans="1:6" x14ac:dyDescent="0.25">
      <c r="A43" s="18" t="s">
        <v>50</v>
      </c>
      <c r="B43" s="41">
        <v>401.89852999999999</v>
      </c>
      <c r="C43" s="41">
        <v>172</v>
      </c>
      <c r="D43" s="41"/>
      <c r="E43" s="41"/>
      <c r="F43" s="40"/>
    </row>
    <row r="44" spans="1:6" x14ac:dyDescent="0.25">
      <c r="A44" s="18" t="s">
        <v>51</v>
      </c>
      <c r="B44" s="41">
        <v>736.27099999999996</v>
      </c>
      <c r="C44" s="41">
        <v>600</v>
      </c>
      <c r="D44" s="41">
        <v>35</v>
      </c>
      <c r="E44" s="41"/>
      <c r="F44" s="40"/>
    </row>
    <row r="45" spans="1:6" ht="27.6" x14ac:dyDescent="0.25">
      <c r="A45" s="18" t="s">
        <v>52</v>
      </c>
      <c r="B45" s="41">
        <v>792816.06521000003</v>
      </c>
      <c r="C45" s="41"/>
      <c r="D45" s="41"/>
      <c r="E45" s="41"/>
      <c r="F45" s="40"/>
    </row>
    <row r="46" spans="1:6" x14ac:dyDescent="0.25">
      <c r="A46" s="18" t="s">
        <v>53</v>
      </c>
      <c r="B46" s="41">
        <f>17167.15479-14932.1</f>
        <v>2235.0547900000001</v>
      </c>
      <c r="C46" s="41">
        <v>2000</v>
      </c>
      <c r="D46" s="41"/>
      <c r="E46" s="41"/>
      <c r="F46" s="40"/>
    </row>
    <row r="47" spans="1:6" x14ac:dyDescent="0.25">
      <c r="A47" s="18" t="s">
        <v>54</v>
      </c>
      <c r="B47" s="41">
        <v>33596.653720000002</v>
      </c>
      <c r="C47" s="41">
        <v>2015</v>
      </c>
      <c r="D47" s="41">
        <v>500</v>
      </c>
      <c r="E47" s="41"/>
      <c r="F47" s="40"/>
    </row>
    <row r="48" spans="1:6" x14ac:dyDescent="0.25">
      <c r="A48" s="18" t="s">
        <v>55</v>
      </c>
      <c r="B48" s="41">
        <v>74328.949729999993</v>
      </c>
      <c r="C48" s="41">
        <v>125.623</v>
      </c>
      <c r="D48" s="41"/>
      <c r="E48" s="41">
        <v>165</v>
      </c>
      <c r="F48" s="40"/>
    </row>
    <row r="49" spans="1:6" x14ac:dyDescent="0.25">
      <c r="A49" s="18" t="s">
        <v>56</v>
      </c>
      <c r="B49" s="41">
        <v>120126.26002</v>
      </c>
      <c r="C49" s="41">
        <v>8151.9728999999998</v>
      </c>
      <c r="D49" s="41">
        <v>1060</v>
      </c>
      <c r="E49" s="41">
        <v>6272.22433</v>
      </c>
      <c r="F49" s="40"/>
    </row>
    <row r="50" spans="1:6" ht="27.6" x14ac:dyDescent="0.25">
      <c r="A50" s="18" t="s">
        <v>57</v>
      </c>
      <c r="B50" s="41">
        <v>63505.714039999999</v>
      </c>
      <c r="C50" s="41"/>
      <c r="D50" s="41"/>
      <c r="E50" s="41">
        <v>17788.286220000002</v>
      </c>
      <c r="F50" s="40"/>
    </row>
    <row r="51" spans="1:6" x14ac:dyDescent="0.25">
      <c r="A51" s="18" t="s">
        <v>58</v>
      </c>
      <c r="B51" s="41">
        <v>15541.23472</v>
      </c>
      <c r="C51" s="41">
        <v>1229.616</v>
      </c>
      <c r="D51" s="41"/>
      <c r="E51" s="41"/>
      <c r="F51" s="40"/>
    </row>
    <row r="52" spans="1:6" x14ac:dyDescent="0.25">
      <c r="A52" s="18" t="s">
        <v>59</v>
      </c>
      <c r="B52" s="41">
        <v>27282.568169999999</v>
      </c>
      <c r="C52" s="41">
        <v>17000</v>
      </c>
      <c r="D52" s="41"/>
      <c r="E52" s="41"/>
      <c r="F52" s="40"/>
    </row>
    <row r="53" spans="1:6" x14ac:dyDescent="0.25">
      <c r="A53" s="18" t="s">
        <v>60</v>
      </c>
      <c r="B53" s="41">
        <v>1789.3130000000001</v>
      </c>
      <c r="C53" s="41">
        <v>1680</v>
      </c>
      <c r="D53" s="41">
        <v>100</v>
      </c>
      <c r="E53" s="41"/>
      <c r="F53" s="40"/>
    </row>
    <row r="54" spans="1:6" x14ac:dyDescent="0.25">
      <c r="A54" s="18" t="s">
        <v>61</v>
      </c>
      <c r="B54" s="41">
        <v>7142.2772999999997</v>
      </c>
      <c r="C54" s="41"/>
      <c r="D54" s="41"/>
      <c r="E54" s="41"/>
      <c r="F54" s="40"/>
    </row>
    <row r="55" spans="1:6" x14ac:dyDescent="0.25">
      <c r="A55" s="18" t="s">
        <v>62</v>
      </c>
      <c r="B55" s="41">
        <v>10007.511119999999</v>
      </c>
      <c r="C55" s="41">
        <v>1910.4369999999999</v>
      </c>
      <c r="D55" s="41">
        <v>158.60400000000001</v>
      </c>
      <c r="E55" s="41">
        <v>6693.4908800000003</v>
      </c>
      <c r="F55" s="40"/>
    </row>
    <row r="56" spans="1:6" x14ac:dyDescent="0.25">
      <c r="A56" s="18" t="s">
        <v>63</v>
      </c>
      <c r="B56" s="41">
        <v>7671.2442300000002</v>
      </c>
      <c r="C56" s="41"/>
      <c r="D56" s="41"/>
      <c r="E56" s="41"/>
      <c r="F56" s="40"/>
    </row>
    <row r="57" spans="1:6" x14ac:dyDescent="0.25">
      <c r="A57" s="18" t="s">
        <v>64</v>
      </c>
      <c r="B57" s="41">
        <v>83262.033410000004</v>
      </c>
      <c r="C57" s="41">
        <v>2400</v>
      </c>
      <c r="D57" s="41"/>
      <c r="E57" s="41"/>
      <c r="F57" s="40"/>
    </row>
    <row r="58" spans="1:6" x14ac:dyDescent="0.25">
      <c r="A58" s="18" t="s">
        <v>65</v>
      </c>
      <c r="B58" s="41">
        <v>230</v>
      </c>
      <c r="C58" s="41"/>
      <c r="D58" s="41"/>
      <c r="E58" s="41"/>
      <c r="F58" s="40"/>
    </row>
    <row r="59" spans="1:6" x14ac:dyDescent="0.25">
      <c r="A59" s="18" t="s">
        <v>66</v>
      </c>
      <c r="B59" s="41">
        <v>20</v>
      </c>
      <c r="C59" s="41"/>
      <c r="D59" s="41"/>
      <c r="E59" s="41"/>
      <c r="F59" s="40"/>
    </row>
    <row r="60" spans="1:6" x14ac:dyDescent="0.25">
      <c r="A60" s="18" t="s">
        <v>67</v>
      </c>
      <c r="B60" s="41">
        <v>13.3</v>
      </c>
      <c r="C60" s="41"/>
      <c r="D60" s="41"/>
      <c r="E60" s="41"/>
      <c r="F60" s="40"/>
    </row>
    <row r="61" spans="1:6" x14ac:dyDescent="0.25">
      <c r="A61" s="18" t="s">
        <v>68</v>
      </c>
      <c r="B61" s="41">
        <v>97.16</v>
      </c>
      <c r="C61" s="41"/>
      <c r="D61" s="41"/>
      <c r="E61" s="41"/>
      <c r="F61" s="40"/>
    </row>
    <row r="62" spans="1:6" x14ac:dyDescent="0.25">
      <c r="A62" s="18" t="s">
        <v>69</v>
      </c>
      <c r="B62" s="41">
        <v>36004.73388</v>
      </c>
      <c r="C62" s="41">
        <v>740</v>
      </c>
      <c r="D62" s="41"/>
      <c r="E62" s="41"/>
      <c r="F62" s="40"/>
    </row>
    <row r="63" spans="1:6" x14ac:dyDescent="0.25">
      <c r="A63" s="18" t="s">
        <v>70</v>
      </c>
      <c r="B63" s="41">
        <v>10734.816999999999</v>
      </c>
      <c r="C63" s="41"/>
      <c r="D63" s="41"/>
      <c r="E63" s="41"/>
      <c r="F63" s="40"/>
    </row>
    <row r="64" spans="1:6" x14ac:dyDescent="0.25">
      <c r="A64" s="18" t="s">
        <v>71</v>
      </c>
      <c r="B64" s="41">
        <v>1672.0635600000001</v>
      </c>
      <c r="C64" s="41">
        <v>1000</v>
      </c>
      <c r="D64" s="41">
        <v>288.54484000000002</v>
      </c>
      <c r="E64" s="41"/>
      <c r="F64" s="40"/>
    </row>
    <row r="65" spans="1:6" x14ac:dyDescent="0.25">
      <c r="A65" s="18" t="s">
        <v>72</v>
      </c>
      <c r="B65" s="41">
        <v>1400</v>
      </c>
      <c r="C65" s="41">
        <v>1100</v>
      </c>
      <c r="D65" s="41"/>
      <c r="E65" s="41"/>
      <c r="F65" s="40"/>
    </row>
    <row r="66" spans="1:6" ht="27.6" x14ac:dyDescent="0.25">
      <c r="A66" s="18" t="s">
        <v>73</v>
      </c>
      <c r="B66" s="41">
        <v>643.03246000000001</v>
      </c>
      <c r="C66" s="41"/>
      <c r="D66" s="41"/>
      <c r="E66" s="41"/>
      <c r="F66" s="40"/>
    </row>
    <row r="67" spans="1:6" ht="27.6" x14ac:dyDescent="0.25">
      <c r="A67" s="18" t="s">
        <v>74</v>
      </c>
      <c r="B67" s="41">
        <f>43366.72786-8509.6</f>
        <v>34857.127860000001</v>
      </c>
      <c r="C67" s="41"/>
      <c r="D67" s="41"/>
      <c r="E67" s="41"/>
      <c r="F67" s="40"/>
    </row>
    <row r="68" spans="1:6" ht="27.6" x14ac:dyDescent="0.25">
      <c r="A68" s="18" t="s">
        <v>75</v>
      </c>
      <c r="B68" s="41">
        <v>23423.55745</v>
      </c>
      <c r="C68" s="41"/>
      <c r="D68" s="41"/>
      <c r="E68" s="41"/>
      <c r="F68" s="40"/>
    </row>
    <row r="69" spans="1:6" s="59" customFormat="1" x14ac:dyDescent="0.25">
      <c r="A69" s="65" t="s">
        <v>105</v>
      </c>
      <c r="B69" s="61">
        <v>14932.1</v>
      </c>
      <c r="C69" s="61"/>
      <c r="D69" s="61"/>
      <c r="E69" s="61"/>
      <c r="F69" s="60"/>
    </row>
    <row r="70" spans="1:6" x14ac:dyDescent="0.25">
      <c r="A70" s="19" t="s">
        <v>76</v>
      </c>
      <c r="B70" s="42">
        <f>SUM(B39:B69)</f>
        <v>1624961.8064099997</v>
      </c>
      <c r="C70" s="42">
        <v>48983.347809999999</v>
      </c>
      <c r="D70" s="42">
        <v>2142.1488399999998</v>
      </c>
      <c r="E70" s="42">
        <v>30919.00143</v>
      </c>
      <c r="F70" s="40"/>
    </row>
    <row r="71" spans="1:6" x14ac:dyDescent="0.25">
      <c r="B71" s="40"/>
      <c r="C71" s="40"/>
      <c r="D71" s="40"/>
      <c r="E71" s="40"/>
    </row>
  </sheetData>
  <mergeCells count="35">
    <mergeCell ref="A31:D31"/>
    <mergeCell ref="A32:D32"/>
    <mergeCell ref="A33:D33"/>
    <mergeCell ref="A34:D34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:E1"/>
    <mergeCell ref="A2:E2"/>
    <mergeCell ref="A5:D5"/>
    <mergeCell ref="A35:D35"/>
    <mergeCell ref="A37:A38"/>
    <mergeCell ref="B37:B38"/>
    <mergeCell ref="C37:E37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41" top="0.34" bottom="0.42" header="0.31496062992125984" footer="0.2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view="pageBreakPreview" topLeftCell="A13" zoomScaleNormal="100" zoomScaleSheetLayoutView="100" workbookViewId="0">
      <selection activeCell="A4" sqref="A4:XFD17"/>
    </sheetView>
  </sheetViews>
  <sheetFormatPr defaultColWidth="8.77734375" defaultRowHeight="13.8" x14ac:dyDescent="0.25"/>
  <cols>
    <col min="1" max="1" width="35.5546875" style="30" customWidth="1"/>
    <col min="2" max="2" width="13.21875" style="30" customWidth="1"/>
    <col min="3" max="3" width="10.5546875" style="30" customWidth="1"/>
    <col min="4" max="6" width="13.21875" style="30" customWidth="1"/>
    <col min="7" max="7" width="14.109375" style="30" customWidth="1"/>
    <col min="8" max="8" width="14.33203125" style="30" customWidth="1"/>
    <col min="9" max="9" width="13.21875" style="30" customWidth="1"/>
    <col min="10" max="10" width="12.77734375" style="30" customWidth="1"/>
    <col min="11" max="11" width="11" style="30" customWidth="1"/>
    <col min="12" max="12" width="13.77734375" style="30" customWidth="1"/>
    <col min="13" max="13" width="13.21875" style="30" customWidth="1"/>
    <col min="14" max="15" width="13.6640625" style="30" customWidth="1"/>
    <col min="16" max="16384" width="8.77734375" style="30"/>
  </cols>
  <sheetData>
    <row r="1" spans="1:20" s="27" customFormat="1" ht="15.6" x14ac:dyDescent="0.3">
      <c r="A1" s="26" t="s">
        <v>45</v>
      </c>
      <c r="C1" s="28" t="s">
        <v>13</v>
      </c>
    </row>
    <row r="2" spans="1:20" x14ac:dyDescent="0.25">
      <c r="A2" s="29" t="str">
        <f>TEXT(EndData2,"[$-FC19]ДД.ММ.ГГГ")</f>
        <v>19.03.2021</v>
      </c>
      <c r="B2" s="29">
        <f>A2+1</f>
        <v>44275</v>
      </c>
      <c r="C2" s="25" t="str">
        <f>TEXT(B2,"[$-FC19]ДД.ММ.ГГГ")</f>
        <v>20.03.2021</v>
      </c>
      <c r="P2" s="31" t="s">
        <v>12</v>
      </c>
    </row>
    <row r="3" spans="1:20" ht="51.75" customHeight="1" x14ac:dyDescent="0.25">
      <c r="A3" s="22" t="s">
        <v>15</v>
      </c>
      <c r="B3" s="32" t="s">
        <v>16</v>
      </c>
      <c r="C3" s="33" t="s">
        <v>17</v>
      </c>
      <c r="D3" s="33" t="s">
        <v>18</v>
      </c>
      <c r="E3" s="33" t="s">
        <v>19</v>
      </c>
      <c r="F3" s="33" t="s">
        <v>20</v>
      </c>
      <c r="G3" s="33" t="s">
        <v>21</v>
      </c>
      <c r="H3" s="33" t="s">
        <v>22</v>
      </c>
      <c r="I3" s="33" t="s">
        <v>23</v>
      </c>
      <c r="J3" s="33" t="s">
        <v>24</v>
      </c>
      <c r="K3" s="33" t="s">
        <v>25</v>
      </c>
      <c r="L3" s="33" t="s">
        <v>26</v>
      </c>
      <c r="M3" s="33" t="s">
        <v>27</v>
      </c>
      <c r="N3" s="33" t="s">
        <v>28</v>
      </c>
      <c r="O3" s="33" t="s">
        <v>29</v>
      </c>
      <c r="P3" s="34" t="s">
        <v>11</v>
      </c>
    </row>
    <row r="4" spans="1:20" ht="39.6" x14ac:dyDescent="0.25">
      <c r="A4" s="20" t="s">
        <v>30</v>
      </c>
      <c r="B4" s="23">
        <v>1000</v>
      </c>
      <c r="C4" s="23"/>
      <c r="D4" s="23"/>
      <c r="E4" s="23"/>
      <c r="F4" s="23"/>
      <c r="G4" s="23"/>
      <c r="H4" s="23"/>
      <c r="I4" s="23">
        <v>21996.386289999999</v>
      </c>
      <c r="J4" s="23"/>
      <c r="K4" s="23"/>
      <c r="L4" s="23"/>
      <c r="M4" s="23"/>
      <c r="N4" s="23"/>
      <c r="O4" s="23"/>
      <c r="P4" s="43">
        <v>22996.386289999999</v>
      </c>
      <c r="Q4" s="31"/>
      <c r="R4" s="31"/>
      <c r="S4" s="31"/>
      <c r="T4" s="31"/>
    </row>
    <row r="5" spans="1:20" ht="118.8" x14ac:dyDescent="0.25">
      <c r="A5" s="20" t="s">
        <v>31</v>
      </c>
      <c r="B5" s="23"/>
      <c r="C5" s="23"/>
      <c r="D5" s="23"/>
      <c r="E5" s="23"/>
      <c r="F5" s="23"/>
      <c r="G5" s="23">
        <v>1002.63534</v>
      </c>
      <c r="H5" s="23"/>
      <c r="I5" s="23">
        <v>10.264150000000001</v>
      </c>
      <c r="J5" s="23">
        <v>198.89</v>
      </c>
      <c r="K5" s="23">
        <v>581.75</v>
      </c>
      <c r="L5" s="23">
        <v>1503.5911900000001</v>
      </c>
      <c r="M5" s="23"/>
      <c r="N5" s="23">
        <v>155.61000000000001</v>
      </c>
      <c r="O5" s="23"/>
      <c r="P5" s="43">
        <v>3452.7406799999999</v>
      </c>
      <c r="Q5" s="31"/>
      <c r="R5" s="31"/>
      <c r="S5" s="31"/>
      <c r="T5" s="31"/>
    </row>
    <row r="6" spans="1:20" ht="79.2" x14ac:dyDescent="0.25">
      <c r="A6" s="20" t="s">
        <v>32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>
        <v>12.7583</v>
      </c>
      <c r="O6" s="23"/>
      <c r="P6" s="43">
        <v>12.7583</v>
      </c>
      <c r="Q6" s="31"/>
      <c r="R6" s="31"/>
      <c r="S6" s="31"/>
      <c r="T6" s="31"/>
    </row>
    <row r="7" spans="1:20" ht="171.6" x14ac:dyDescent="0.25">
      <c r="A7" s="20" t="s">
        <v>33</v>
      </c>
      <c r="B7" s="23">
        <v>55116.376340000003</v>
      </c>
      <c r="C7" s="23">
        <v>69000</v>
      </c>
      <c r="D7" s="23"/>
      <c r="E7" s="23">
        <v>8340</v>
      </c>
      <c r="F7" s="23"/>
      <c r="G7" s="23"/>
      <c r="H7" s="23">
        <v>8221</v>
      </c>
      <c r="I7" s="23"/>
      <c r="J7" s="23">
        <v>15328</v>
      </c>
      <c r="K7" s="23"/>
      <c r="L7" s="23"/>
      <c r="M7" s="23">
        <v>8700</v>
      </c>
      <c r="N7" s="23"/>
      <c r="O7" s="23">
        <v>14687.30733</v>
      </c>
      <c r="P7" s="43">
        <v>179392.68367</v>
      </c>
      <c r="Q7" s="31"/>
      <c r="R7" s="31"/>
      <c r="S7" s="31"/>
      <c r="T7" s="31"/>
    </row>
    <row r="8" spans="1:20" ht="105.6" x14ac:dyDescent="0.25">
      <c r="A8" s="20" t="s">
        <v>34</v>
      </c>
      <c r="B8" s="23"/>
      <c r="C8" s="23"/>
      <c r="D8" s="23">
        <v>1100</v>
      </c>
      <c r="E8" s="23">
        <v>898.1875</v>
      </c>
      <c r="F8" s="23"/>
      <c r="G8" s="23"/>
      <c r="H8" s="23"/>
      <c r="I8" s="23"/>
      <c r="J8" s="23"/>
      <c r="K8" s="23">
        <v>1000</v>
      </c>
      <c r="L8" s="23"/>
      <c r="M8" s="23"/>
      <c r="N8" s="23"/>
      <c r="O8" s="23"/>
      <c r="P8" s="43">
        <v>2998.1875</v>
      </c>
      <c r="Q8" s="31"/>
      <c r="R8" s="31"/>
      <c r="S8" s="31"/>
      <c r="T8" s="31"/>
    </row>
    <row r="9" spans="1:20" ht="145.19999999999999" x14ac:dyDescent="0.25">
      <c r="A9" s="20" t="s">
        <v>35</v>
      </c>
      <c r="B9" s="23"/>
      <c r="C9" s="23">
        <v>7.4474400000000003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43">
        <v>7.4474400000000003</v>
      </c>
      <c r="Q9" s="31"/>
      <c r="R9" s="31"/>
      <c r="S9" s="31"/>
      <c r="T9" s="31"/>
    </row>
    <row r="10" spans="1:20" ht="118.8" x14ac:dyDescent="0.25">
      <c r="A10" s="20" t="s">
        <v>36</v>
      </c>
      <c r="B10" s="23"/>
      <c r="C10" s="23"/>
      <c r="D10" s="23">
        <v>400</v>
      </c>
      <c r="E10" s="23">
        <v>291.60000000000002</v>
      </c>
      <c r="F10" s="23"/>
      <c r="G10" s="23">
        <v>447.67</v>
      </c>
      <c r="H10" s="23"/>
      <c r="I10" s="23"/>
      <c r="J10" s="23">
        <v>5</v>
      </c>
      <c r="K10" s="23">
        <v>250</v>
      </c>
      <c r="L10" s="23"/>
      <c r="M10" s="23"/>
      <c r="N10" s="23"/>
      <c r="O10" s="23">
        <v>409.63</v>
      </c>
      <c r="P10" s="43">
        <v>1803.9</v>
      </c>
      <c r="Q10" s="31"/>
      <c r="R10" s="31"/>
      <c r="S10" s="31"/>
      <c r="T10" s="31"/>
    </row>
    <row r="11" spans="1:20" ht="132" x14ac:dyDescent="0.25">
      <c r="A11" s="20" t="s">
        <v>37</v>
      </c>
      <c r="B11" s="23">
        <v>56666.058199999999</v>
      </c>
      <c r="C11" s="23">
        <v>60000</v>
      </c>
      <c r="D11" s="23"/>
      <c r="E11" s="23">
        <v>3450</v>
      </c>
      <c r="F11" s="23"/>
      <c r="G11" s="23"/>
      <c r="H11" s="23"/>
      <c r="I11" s="23"/>
      <c r="J11" s="23">
        <v>10000</v>
      </c>
      <c r="K11" s="23"/>
      <c r="L11" s="23"/>
      <c r="M11" s="23">
        <v>1650</v>
      </c>
      <c r="N11" s="23"/>
      <c r="O11" s="23">
        <v>2179</v>
      </c>
      <c r="P11" s="43">
        <v>133945.0582</v>
      </c>
      <c r="Q11" s="31"/>
      <c r="R11" s="31"/>
      <c r="S11" s="31"/>
      <c r="T11" s="31"/>
    </row>
    <row r="12" spans="1:20" ht="105.6" x14ac:dyDescent="0.25">
      <c r="A12" s="20" t="s">
        <v>38</v>
      </c>
      <c r="B12" s="23"/>
      <c r="C12" s="23">
        <v>1246.17</v>
      </c>
      <c r="D12" s="23"/>
      <c r="E12" s="23"/>
      <c r="F12" s="23"/>
      <c r="G12" s="23"/>
      <c r="H12" s="23">
        <v>91</v>
      </c>
      <c r="I12" s="23"/>
      <c r="J12" s="23">
        <v>373.2</v>
      </c>
      <c r="K12" s="23"/>
      <c r="L12" s="23"/>
      <c r="M12" s="23"/>
      <c r="N12" s="23"/>
      <c r="O12" s="23"/>
      <c r="P12" s="43">
        <v>1710.37</v>
      </c>
      <c r="Q12" s="31"/>
      <c r="R12" s="31"/>
      <c r="S12" s="31"/>
      <c r="T12" s="31"/>
    </row>
    <row r="13" spans="1:20" ht="92.4" x14ac:dyDescent="0.25">
      <c r="A13" s="20" t="s">
        <v>39</v>
      </c>
      <c r="B13" s="23"/>
      <c r="C13" s="23"/>
      <c r="D13" s="23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43">
        <v>30</v>
      </c>
      <c r="Q13" s="31"/>
      <c r="R13" s="31"/>
      <c r="S13" s="31"/>
      <c r="T13" s="31"/>
    </row>
    <row r="14" spans="1:20" ht="39.6" x14ac:dyDescent="0.25">
      <c r="A14" s="20" t="s">
        <v>40</v>
      </c>
      <c r="B14" s="23"/>
      <c r="C14" s="23">
        <v>1045.5999999999999</v>
      </c>
      <c r="D14" s="23">
        <v>395.7</v>
      </c>
      <c r="E14" s="23">
        <v>313.5</v>
      </c>
      <c r="F14" s="23">
        <v>156.75</v>
      </c>
      <c r="G14" s="23">
        <v>52.25</v>
      </c>
      <c r="H14" s="23">
        <v>104.5</v>
      </c>
      <c r="I14" s="23"/>
      <c r="J14" s="23"/>
      <c r="K14" s="23">
        <v>90.492109999999997</v>
      </c>
      <c r="L14" s="23">
        <v>270</v>
      </c>
      <c r="M14" s="23">
        <v>364.3</v>
      </c>
      <c r="N14" s="23">
        <v>336.3</v>
      </c>
      <c r="O14" s="23"/>
      <c r="P14" s="43">
        <v>3129.3921099999998</v>
      </c>
      <c r="Q14" s="31"/>
      <c r="R14" s="31"/>
      <c r="S14" s="31"/>
      <c r="T14" s="31"/>
    </row>
    <row r="15" spans="1:20" ht="79.2" x14ac:dyDescent="0.25">
      <c r="A15" s="20" t="s">
        <v>41</v>
      </c>
      <c r="B15" s="23"/>
      <c r="C15" s="23"/>
      <c r="D15" s="23"/>
      <c r="E15" s="23"/>
      <c r="F15" s="23"/>
      <c r="G15" s="23"/>
      <c r="H15" s="23"/>
      <c r="I15" s="23"/>
      <c r="J15" s="23">
        <v>20940.55458</v>
      </c>
      <c r="K15" s="23"/>
      <c r="L15" s="23"/>
      <c r="M15" s="23"/>
      <c r="N15" s="23"/>
      <c r="O15" s="23"/>
      <c r="P15" s="43">
        <v>20940.55458</v>
      </c>
      <c r="Q15" s="31"/>
      <c r="R15" s="31"/>
      <c r="S15" s="31"/>
      <c r="T15" s="31"/>
    </row>
    <row r="16" spans="1:20" ht="66" x14ac:dyDescent="0.25">
      <c r="A16" s="20" t="s">
        <v>42</v>
      </c>
      <c r="B16" s="23">
        <v>13421.241</v>
      </c>
      <c r="C16" s="23">
        <v>5500</v>
      </c>
      <c r="D16" s="23">
        <v>1193.7239999999999</v>
      </c>
      <c r="E16" s="23">
        <v>1028.1939199999999</v>
      </c>
      <c r="F16" s="23">
        <v>249.83333999999999</v>
      </c>
      <c r="G16" s="23">
        <v>655.86667</v>
      </c>
      <c r="H16" s="23">
        <v>695.78880000000004</v>
      </c>
      <c r="I16" s="23">
        <v>527.87499000000003</v>
      </c>
      <c r="J16" s="23">
        <v>1800</v>
      </c>
      <c r="K16" s="23">
        <v>367.92500000000001</v>
      </c>
      <c r="L16" s="23">
        <v>1152.4179999999999</v>
      </c>
      <c r="M16" s="23">
        <v>783.85032999999999</v>
      </c>
      <c r="N16" s="23">
        <v>925.62865999999997</v>
      </c>
      <c r="O16" s="23">
        <v>911.55200000000002</v>
      </c>
      <c r="P16" s="43">
        <v>29213.896710000001</v>
      </c>
      <c r="Q16" s="31"/>
      <c r="R16" s="31"/>
      <c r="S16" s="31"/>
      <c r="T16" s="31"/>
    </row>
    <row r="17" spans="1:20" ht="66" x14ac:dyDescent="0.25">
      <c r="A17" s="20" t="s">
        <v>43</v>
      </c>
      <c r="B17" s="23"/>
      <c r="C17" s="23">
        <v>5000</v>
      </c>
      <c r="D17" s="23"/>
      <c r="E17" s="23"/>
      <c r="F17" s="23">
        <v>55</v>
      </c>
      <c r="G17" s="23">
        <v>131.69791000000001</v>
      </c>
      <c r="H17" s="23"/>
      <c r="I17" s="23">
        <v>97.949340000000007</v>
      </c>
      <c r="J17" s="23"/>
      <c r="K17" s="23"/>
      <c r="L17" s="23">
        <v>474.08891</v>
      </c>
      <c r="M17" s="23"/>
      <c r="N17" s="23">
        <v>200</v>
      </c>
      <c r="O17" s="23">
        <v>481.27028999999999</v>
      </c>
      <c r="P17" s="43">
        <v>6440.0064499999999</v>
      </c>
      <c r="Q17" s="31"/>
      <c r="R17" s="31"/>
      <c r="S17" s="31"/>
      <c r="T17" s="31"/>
    </row>
    <row r="18" spans="1:20" x14ac:dyDescent="0.25">
      <c r="A18" s="21" t="s">
        <v>44</v>
      </c>
      <c r="B18" s="24">
        <v>126203.67554</v>
      </c>
      <c r="C18" s="24">
        <v>141799.21744000001</v>
      </c>
      <c r="D18" s="24">
        <v>3119.424</v>
      </c>
      <c r="E18" s="24">
        <v>14321.48142</v>
      </c>
      <c r="F18" s="24">
        <v>461.58334000000002</v>
      </c>
      <c r="G18" s="24">
        <v>2290.1199200000001</v>
      </c>
      <c r="H18" s="24">
        <v>9112.2888000000003</v>
      </c>
      <c r="I18" s="24">
        <v>22632.474770000001</v>
      </c>
      <c r="J18" s="24">
        <v>48645.64458</v>
      </c>
      <c r="K18" s="24">
        <v>2290.1671099999999</v>
      </c>
      <c r="L18" s="24">
        <v>3400.0981000000002</v>
      </c>
      <c r="M18" s="24">
        <v>11498.15033</v>
      </c>
      <c r="N18" s="24">
        <v>1630.2969599999999</v>
      </c>
      <c r="O18" s="24">
        <v>18668.759620000001</v>
      </c>
      <c r="P18" s="43">
        <v>406073.38192999997</v>
      </c>
      <c r="Q18" s="39"/>
      <c r="R18" s="39"/>
      <c r="S18" s="39"/>
      <c r="T18" s="39"/>
    </row>
    <row r="19" spans="1:20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20" x14ac:dyDescent="0.25">
      <c r="A20" s="35" t="s">
        <v>106</v>
      </c>
      <c r="B20" s="44">
        <f>Учреждения!B70+'Муниципальные районы'!P18</f>
        <v>2031035.1883399996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20" ht="32.25" customHeight="1" x14ac:dyDescent="0.25">
      <c r="A21" s="35" t="s">
        <v>79</v>
      </c>
      <c r="B21" s="44">
        <v>529285.5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</sheetData>
  <pageMargins left="0.23622047244094491" right="0.23622047244094491" top="0.19685039370078741" bottom="0.32" header="0.15748031496062992" footer="0.15748031496062992"/>
  <pageSetup paperSize="9" scale="62" fitToHeight="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2021-03-24T06:09:46Z</dcterms:modified>
</cp:coreProperties>
</file>