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68" windowWidth="14808" windowHeight="7956"/>
  </bookViews>
  <sheets>
    <sheet name="Учреждения" sheetId="1" r:id="rId1"/>
    <sheet name="Муниципальные районы" sheetId="2" r:id="rId2"/>
  </sheets>
  <definedNames>
    <definedName name="EndData">Учреждения!$F$5</definedName>
    <definedName name="EndData1">Учреждения!$F$2</definedName>
    <definedName name="EndData2">'Муниципальные районы'!$A$1</definedName>
    <definedName name="StartData">Учреждения!$F$4</definedName>
    <definedName name="StartData1">Учреждения!$F$1</definedName>
    <definedName name="_xlnm.Print_Titles" localSheetId="1">'Муниципальные районы'!$1:$3</definedName>
    <definedName name="_xlnm.Print_Titles" localSheetId="0">Учреждения!$32:$33</definedName>
    <definedName name="_xlnm.Print_Area" localSheetId="1">'Муниципальные районы'!$A$1:$P$18</definedName>
    <definedName name="_xlnm.Print_Area" localSheetId="0">Учреждения!$A$1:$E$66</definedName>
  </definedNames>
  <calcPr calcId="162913"/>
</workbook>
</file>

<file path=xl/calcChain.xml><?xml version="1.0" encoding="utf-8"?>
<calcChain xmlns="http://schemas.openxmlformats.org/spreadsheetml/2006/main">
  <c r="C64" i="1" l="1"/>
  <c r="D64" i="1"/>
  <c r="E64" i="1"/>
  <c r="B64" i="1"/>
  <c r="B16" i="2" l="1"/>
  <c r="E30" i="1" s="1"/>
  <c r="E9" i="1"/>
  <c r="E8" i="1" l="1"/>
  <c r="A2" i="2"/>
  <c r="B2" i="2" s="1"/>
  <c r="C2" i="2" s="1"/>
  <c r="H1" i="1" l="1"/>
  <c r="H2" i="1"/>
  <c r="G1" i="1"/>
  <c r="G2" i="1"/>
  <c r="A2" i="1" l="1"/>
</calcChain>
</file>

<file path=xl/sharedStrings.xml><?xml version="1.0" encoding="utf-8"?>
<sst xmlns="http://schemas.openxmlformats.org/spreadsheetml/2006/main" count="98" uniqueCount="97">
  <si>
    <t xml:space="preserve"> Справка о доходах и расходах краевого бюджета</t>
  </si>
  <si>
    <t>тыс.рублей</t>
  </si>
  <si>
    <t>Доходы</t>
  </si>
  <si>
    <t>Собственные доходы</t>
  </si>
  <si>
    <t>Финансовая помощь из федерального бюджета - всего, в том числе:</t>
  </si>
  <si>
    <t>Всего доходов</t>
  </si>
  <si>
    <t>Всего</t>
  </si>
  <si>
    <t xml:space="preserve">в том числе: </t>
  </si>
  <si>
    <t>Оплата труда</t>
  </si>
  <si>
    <t>Начисления на выплаты по оплате труда</t>
  </si>
  <si>
    <t>Меры социальной поддержки отдельных категорий граждан</t>
  </si>
  <si>
    <t>Итого</t>
  </si>
  <si>
    <t>тыс. рублей</t>
  </si>
  <si>
    <t xml:space="preserve">Дотации, субвенции, субсидии и иные межбюджетные трансферты бюджетам муниципальных районов (городских округов) </t>
  </si>
  <si>
    <t>Расходы бюджетополучателей, финансируемые из краевого бюджета</t>
  </si>
  <si>
    <t>Наименование направления  целевой статьи</t>
  </si>
  <si>
    <t>Петропавловск-Камчатский городской округ</t>
  </si>
  <si>
    <t>Елизовский муниципальный район</t>
  </si>
  <si>
    <t>Усть-Камчатский муниципальный район</t>
  </si>
  <si>
    <t>Усть-Большерецкий муниципальный район</t>
  </si>
  <si>
    <t>Соболевский муниципальный район</t>
  </si>
  <si>
    <t>Мильковский муниципальный район</t>
  </si>
  <si>
    <t>Быстринский муниципальный район</t>
  </si>
  <si>
    <t>Алеутский муниципальный район</t>
  </si>
  <si>
    <t>Вилючинский городской округ</t>
  </si>
  <si>
    <t>Городской округ "поселок Палана"</t>
  </si>
  <si>
    <t>Олюторский муниципальный район</t>
  </si>
  <si>
    <t>Карагинский  муниципальный  район</t>
  </si>
  <si>
    <t>Тигильский  муниципальный  район</t>
  </si>
  <si>
    <t>Пенжинский  муниципальный  район</t>
  </si>
  <si>
    <t>Субсидии местным бюджетам на реализацию мероприятий соответствующей подпрограммы соответствующей государственной программы Камчатского края (за исключением мероприятий Инвестиционной программы Камчатского края и субсидий, которым присвоены отдельные коды)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</si>
  <si>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 в Камчатском крае, по обеспечению дополнительного образования детей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</si>
  <si>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</si>
  <si>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</si>
  <si>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</t>
  </si>
  <si>
    <t>Субвенции на осуществление  государственных полномочий Камчатского края по организации проведения мероприятий при осуществлении деятельности по обращению с животными без владельцев в Камчатском крае</t>
  </si>
  <si>
    <t>Субвенции на выполнение государственных полномочий Камчатского края по обеспечению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</si>
  <si>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Осуществление первичного воинского учета на территориях, где отсутствуют военные комиссариаты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</si>
  <si>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</si>
  <si>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</si>
  <si>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Всего:</t>
  </si>
  <si>
    <t>26.03.2021</t>
  </si>
  <si>
    <t>Законодательное Собрание Камчатского края</t>
  </si>
  <si>
    <t>Аппарат Губернатора и Правительства Камчатского края</t>
  </si>
  <si>
    <t>Министерство сельского хозяйства, пищевой и перерабатывающей промышленности Камчатского края</t>
  </si>
  <si>
    <t>Министерство природных ресурсов и экологии Камчатского края</t>
  </si>
  <si>
    <t>Министерство рыбного хозяйства Камчатского края</t>
  </si>
  <si>
    <t>Министерство жилищно-коммунального хозяйства и энергетики Камчатского края</t>
  </si>
  <si>
    <t>Министерство финансов Камчатского края</t>
  </si>
  <si>
    <t>Министерство строительства и жилищной политики Камчатского края</t>
  </si>
  <si>
    <t>Министерство образования Камчатского края</t>
  </si>
  <si>
    <t>Министерство здравоохранения Камчатского края</t>
  </si>
  <si>
    <t>Министерство социального благополучия и семейной политики Камчатского края</t>
  </si>
  <si>
    <t>Министерство культуры Камчатского края</t>
  </si>
  <si>
    <t>Министерство специальных программ Камчатского края</t>
  </si>
  <si>
    <t>Министерство цифрового развития Камчатского края</t>
  </si>
  <si>
    <t>Министерство имущественных и земельных отношений Камчатского края</t>
  </si>
  <si>
    <t>Министерство труда и развития кадрового потенциала Камчатского края</t>
  </si>
  <si>
    <t>Агентство по ветеринарии Камчатского края</t>
  </si>
  <si>
    <t>Министерство транспорта и дорожного строительства Камчатского края</t>
  </si>
  <si>
    <t>Агентство по обеспечению деятельности мировых судей Камчатского края</t>
  </si>
  <si>
    <t>Региональная служба по тарифам и ценам Камчатского края</t>
  </si>
  <si>
    <t>Инспекция государственного строительного надзора Камчатского края</t>
  </si>
  <si>
    <t>Избирательная комиссия Камчатского края</t>
  </si>
  <si>
    <t>Министерство экономического развития и торговли Камчатского края</t>
  </si>
  <si>
    <t>Министерство спорта Камчатского края</t>
  </si>
  <si>
    <t>Министерство туризма Камчатского края</t>
  </si>
  <si>
    <t>Служба охраны объектов культурного наследия Камчатского края</t>
  </si>
  <si>
    <t>Агентство записи актов гражданского состояния и архивного дела Камчатского края</t>
  </si>
  <si>
    <t>Министерство инвестиций, промышленности и предпринимательства Камчатского края</t>
  </si>
  <si>
    <t>Министерство по делам местного самоуправления и развитию Корякского округа Камчатского края</t>
  </si>
  <si>
    <t>Министерство развития гражданского общества, молодежи и информационной политики Камчатского края</t>
  </si>
  <si>
    <t>ИТОГО</t>
  </si>
  <si>
    <t>22.03.2021</t>
  </si>
  <si>
    <t xml:space="preserve">Остатки средств на 22.03.2021 </t>
  </si>
  <si>
    <t>Остатки бюджетных средств на 27.03.2021</t>
  </si>
  <si>
    <t>Всего расходы:</t>
  </si>
  <si>
    <t>Субсидии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по проспекту Циолковского в г. Петропавловск-Камчатский, Камчатского края)</t>
  </si>
  <si>
    <t>Субсидии на реализацию мероприятий по повышению устойчивости жилых домов, основных объектов и систем жизнеобеспечения в сейсмических районах Российской Федерации (Комплекс многоквартирных жилых домов в жилом районе Приморский города Вилючинска Камчатского края, Камчатский край, городской округ Вилючинский ЗАТО, город Вилючинск)</t>
  </si>
  <si>
    <t>Субсидии на создание новых мест в общеобразовательных организациях ("Здание. Общеобразовательная школа по проспекту Рыбаков в. Петропавловск-Камчатский", Камчатский край, г. Петропавловск-Камчатский, проспект Рыбаков)</t>
  </si>
  <si>
    <t>Субсидии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в жилом районе Рыбачий г.Вилючинска, Камчатский край, г.Вилючинск)</t>
  </si>
  <si>
    <t>Субсидии на осуществление единовременной выплаты при рождении первого ребенка, а также предоставление регионального материнского (семейного) капитала при рождении второго ребенка в субъектах Российской Федерации, входящих в состав Дальневосточного федерального округа</t>
  </si>
  <si>
    <t>Субсидии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</si>
  <si>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</si>
  <si>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Субвенции на осуществление отдельных полномочий в области лесных отношений</t>
  </si>
  <si>
    <t>Иные межбюджетные трансферты на обеспечение деятельности депутатов Государственной Думы и их помощников в избирательных округах</t>
  </si>
  <si>
    <t>Иные межбюджетные трансферты на реализацию отдельных полномочий в области лекарственного обеспечения</t>
  </si>
  <si>
    <t>Субвенции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</si>
  <si>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на оплату жилищно-коммунальных услуг отдельным категориям граждан</t>
  </si>
  <si>
    <t>Субвенции на 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</si>
  <si>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Субсидии на осуществление ежемесячных выплат на детей в возрасте от трех до семи лет включительно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</si>
  <si>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</si>
  <si>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</si>
  <si>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Иные межбюджетные трансферты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</si>
  <si>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Единая субвенция бюджетам субъектов Российской Федерации и бюджету г. Байконура (государственная регистрация актов гражданского состояния)</t>
  </si>
  <si>
    <t>Единая субвенция бюджетам субъектов Российской Федерации и бюджету г. Байконура (объекты культурного наследия)</t>
  </si>
  <si>
    <t>Прочие безвозмездные поступления в бюджеты субъектов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</si>
</sst>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###\ ###\ ###\ ###\ ##0.0"/>
  </numFmts>
  <fonts count="2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0">
    <xf numFmtId="0" fontId="0" fillId="0" borderId="0"/>
    <xf numFmtId="0" fontId="16" fillId="0" borderId="0"/>
    <xf numFmtId="0" fontId="16" fillId="0" borderId="0" applyNumberFormat="0" applyBorder="0" applyAlignment="0"/>
    <xf numFmtId="0" fontId="17" fillId="0" borderId="0"/>
    <xf numFmtId="0" fontId="16" fillId="0" borderId="0" applyNumberFormat="0" applyBorder="0" applyAlignment="0"/>
    <xf numFmtId="0" fontId="18" fillId="0" borderId="0"/>
    <xf numFmtId="0" fontId="18" fillId="0" borderId="0" applyNumberFormat="0" applyBorder="0" applyAlignment="0"/>
    <xf numFmtId="0" fontId="16" fillId="0" borderId="0"/>
    <xf numFmtId="0" fontId="18" fillId="0" borderId="0"/>
    <xf numFmtId="0" fontId="18" fillId="0" borderId="0" applyNumberFormat="0" applyBorder="0" applyAlignment="0"/>
  </cellStyleXfs>
  <cellXfs count="6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164" fontId="3" fillId="0" borderId="4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164" fontId="2" fillId="0" borderId="4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/>
    <xf numFmtId="0" fontId="3" fillId="0" borderId="4" xfId="0" applyFont="1" applyFill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wrapText="1"/>
    </xf>
    <xf numFmtId="49" fontId="5" fillId="2" borderId="4" xfId="0" applyNumberFormat="1" applyFont="1" applyFill="1" applyBorder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 wrapText="1"/>
    </xf>
    <xf numFmtId="0" fontId="8" fillId="2" borderId="0" xfId="0" applyFont="1" applyFill="1" applyBorder="1" applyAlignment="1"/>
    <xf numFmtId="14" fontId="9" fillId="0" borderId="0" xfId="0" applyNumberFormat="1" applyFont="1"/>
    <xf numFmtId="0" fontId="10" fillId="0" borderId="0" xfId="0" applyFont="1"/>
    <xf numFmtId="0" fontId="1" fillId="2" borderId="0" xfId="0" applyFont="1" applyFill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14" fillId="0" borderId="0" xfId="0" applyNumberFormat="1" applyFont="1"/>
    <xf numFmtId="0" fontId="14" fillId="0" borderId="0" xfId="0" applyFont="1"/>
    <xf numFmtId="14" fontId="12" fillId="0" borderId="0" xfId="0" applyNumberFormat="1" applyFont="1"/>
    <xf numFmtId="0" fontId="15" fillId="0" borderId="0" xfId="0" applyFont="1"/>
    <xf numFmtId="0" fontId="12" fillId="0" borderId="0" xfId="0" applyFont="1" applyAlignment="1">
      <alignment horizontal="right"/>
    </xf>
    <xf numFmtId="164" fontId="3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right" wrapText="1"/>
    </xf>
    <xf numFmtId="164" fontId="5" fillId="2" borderId="4" xfId="0" applyNumberFormat="1" applyFont="1" applyFill="1" applyBorder="1" applyAlignment="1">
      <alignment horizontal="right" wrapText="1"/>
    </xf>
    <xf numFmtId="164" fontId="7" fillId="0" borderId="4" xfId="0" applyNumberFormat="1" applyFont="1" applyBorder="1" applyAlignment="1">
      <alignment horizontal="right"/>
    </xf>
    <xf numFmtId="164" fontId="3" fillId="0" borderId="4" xfId="0" applyNumberFormat="1" applyFont="1" applyFill="1" applyBorder="1" applyAlignment="1">
      <alignment horizontal="right" vertical="center" wrapText="1"/>
    </xf>
    <xf numFmtId="0" fontId="12" fillId="0" borderId="0" xfId="0" applyFont="1"/>
    <xf numFmtId="164" fontId="7" fillId="0" borderId="4" xfId="0" applyNumberFormat="1" applyFont="1" applyBorder="1" applyAlignment="1">
      <alignment horizontal="right"/>
    </xf>
    <xf numFmtId="166" fontId="19" fillId="0" borderId="7" xfId="1" applyNumberFormat="1" applyFont="1" applyFill="1" applyBorder="1" applyAlignment="1" applyProtection="1">
      <alignment horizontal="right" vertical="center"/>
    </xf>
    <xf numFmtId="164" fontId="3" fillId="0" borderId="4" xfId="0" applyNumberFormat="1" applyFont="1" applyBorder="1" applyAlignment="1">
      <alignment horizontal="right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2" xfId="0" applyNumberFormat="1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wrapText="1"/>
    </xf>
    <xf numFmtId="164" fontId="2" fillId="0" borderId="4" xfId="0" applyNumberFormat="1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right" wrapText="1"/>
    </xf>
  </cellXfs>
  <cellStyles count="10">
    <cellStyle name="Обычный" xfId="0" builtinId="0"/>
    <cellStyle name="Обычный 2" xfId="2"/>
    <cellStyle name="Обычный 2 2" xfId="4"/>
    <cellStyle name="Обычный 2 2 2" xfId="9"/>
    <cellStyle name="Обычный 2 3" xfId="6"/>
    <cellStyle name="Обычный 3" xfId="1"/>
    <cellStyle name="Обычный 3 2" xfId="7"/>
    <cellStyle name="Обычный 3 2 2" xfId="8"/>
    <cellStyle name="Обычный 3 3" xfId="5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abSelected="1" view="pageBreakPreview" topLeftCell="A47" zoomScaleNormal="100" zoomScaleSheetLayoutView="100" workbookViewId="0">
      <selection activeCell="B64" sqref="B64:E64"/>
    </sheetView>
  </sheetViews>
  <sheetFormatPr defaultColWidth="8.77734375" defaultRowHeight="13.8" x14ac:dyDescent="0.25"/>
  <cols>
    <col min="1" max="1" width="69.21875" style="30" customWidth="1"/>
    <col min="2" max="2" width="13.77734375" style="30" customWidth="1"/>
    <col min="3" max="4" width="14.44140625" style="30" customWidth="1"/>
    <col min="5" max="5" width="12.44140625" style="30" customWidth="1"/>
    <col min="6" max="6" width="12.5546875" style="30" customWidth="1"/>
    <col min="7" max="7" width="16" style="30" bestFit="1" customWidth="1"/>
    <col min="8" max="8" width="8.77734375" style="30"/>
    <col min="9" max="9" width="10.21875" style="30" bestFit="1" customWidth="1"/>
    <col min="10" max="16384" width="8.77734375" style="30"/>
  </cols>
  <sheetData>
    <row r="1" spans="1:9" ht="15.6" x14ac:dyDescent="0.3">
      <c r="A1" s="52" t="s">
        <v>0</v>
      </c>
      <c r="B1" s="52"/>
      <c r="C1" s="52"/>
      <c r="D1" s="52"/>
      <c r="E1" s="52"/>
      <c r="F1" s="36" t="s">
        <v>73</v>
      </c>
      <c r="G1" s="37" t="str">
        <f>TEXT(F1,"[$-FC19]ДД ММММ")</f>
        <v>22 марта</v>
      </c>
      <c r="H1" s="37" t="str">
        <f>TEXT(F1,"[$-FC19]ДД.ММ.ГГГ \г")</f>
        <v>22.03.2021 г</v>
      </c>
    </row>
    <row r="2" spans="1:9" ht="15.6" x14ac:dyDescent="0.3">
      <c r="A2" s="52" t="str">
        <f>CONCATENATE("с ",G1," по ",G2,"ода")</f>
        <v>с 22 марта по 26 марта 2021 года</v>
      </c>
      <c r="B2" s="52"/>
      <c r="C2" s="52"/>
      <c r="D2" s="52"/>
      <c r="E2" s="52"/>
      <c r="F2" s="36" t="s">
        <v>41</v>
      </c>
      <c r="G2" s="37" t="str">
        <f>TEXT(F2,"[$-FC19]ДД ММММ ГГГ \г")</f>
        <v>26 марта 2021 г</v>
      </c>
      <c r="H2" s="37" t="str">
        <f>TEXT(F2,"[$-FC19]ДД.ММ.ГГГ \г")</f>
        <v>26.03.2021 г</v>
      </c>
      <c r="I2" s="38"/>
    </row>
    <row r="3" spans="1:9" x14ac:dyDescent="0.25">
      <c r="A3" s="1"/>
      <c r="B3" s="2"/>
      <c r="C3" s="2"/>
      <c r="D3" s="2"/>
      <c r="E3" s="3"/>
    </row>
    <row r="4" spans="1:9" x14ac:dyDescent="0.25">
      <c r="A4" s="4"/>
      <c r="B4" s="5"/>
      <c r="C4" s="5"/>
      <c r="D4" s="6"/>
      <c r="E4" s="7" t="s">
        <v>1</v>
      </c>
    </row>
    <row r="5" spans="1:9" x14ac:dyDescent="0.25">
      <c r="A5" s="53" t="s">
        <v>74</v>
      </c>
      <c r="B5" s="54"/>
      <c r="C5" s="54"/>
      <c r="D5" s="55"/>
      <c r="E5" s="47">
        <v>529285.5</v>
      </c>
      <c r="F5" s="38"/>
    </row>
    <row r="6" spans="1:9" x14ac:dyDescent="0.25">
      <c r="A6" s="9"/>
      <c r="B6" s="10"/>
      <c r="C6" s="10"/>
      <c r="D6" s="10"/>
      <c r="E6" s="11"/>
    </row>
    <row r="7" spans="1:9" x14ac:dyDescent="0.25">
      <c r="A7" s="62" t="s">
        <v>2</v>
      </c>
      <c r="B7" s="51"/>
      <c r="C7" s="51"/>
      <c r="D7" s="51"/>
      <c r="E7" s="12"/>
    </row>
    <row r="8" spans="1:9" x14ac:dyDescent="0.25">
      <c r="A8" s="57" t="s">
        <v>3</v>
      </c>
      <c r="B8" s="51"/>
      <c r="C8" s="51"/>
      <c r="D8" s="51"/>
      <c r="E8" s="8">
        <f>E30-E9</f>
        <v>535328.82302999962</v>
      </c>
    </row>
    <row r="9" spans="1:9" x14ac:dyDescent="0.25">
      <c r="A9" s="50" t="s">
        <v>4</v>
      </c>
      <c r="B9" s="51"/>
      <c r="C9" s="51"/>
      <c r="D9" s="51"/>
      <c r="E9" s="13">
        <f>SUM(E10:E29)</f>
        <v>1084227.5</v>
      </c>
    </row>
    <row r="10" spans="1:9" s="46" customFormat="1" ht="43.8" customHeight="1" x14ac:dyDescent="0.25">
      <c r="A10" s="50" t="s">
        <v>77</v>
      </c>
      <c r="B10" s="51"/>
      <c r="C10" s="51"/>
      <c r="D10" s="51"/>
      <c r="E10" s="45">
        <v>23482.799999999999</v>
      </c>
    </row>
    <row r="11" spans="1:9" s="46" customFormat="1" ht="40.799999999999997" customHeight="1" x14ac:dyDescent="0.25">
      <c r="A11" s="50" t="s">
        <v>78</v>
      </c>
      <c r="B11" s="51"/>
      <c r="C11" s="51"/>
      <c r="D11" s="51"/>
      <c r="E11" s="45">
        <v>51579.199999999997</v>
      </c>
    </row>
    <row r="12" spans="1:9" s="46" customFormat="1" ht="31.8" customHeight="1" x14ac:dyDescent="0.25">
      <c r="A12" s="50" t="s">
        <v>79</v>
      </c>
      <c r="B12" s="51"/>
      <c r="C12" s="51"/>
      <c r="D12" s="51"/>
      <c r="E12" s="45">
        <v>20597.7</v>
      </c>
    </row>
    <row r="13" spans="1:9" s="46" customFormat="1" ht="42.6" customHeight="1" x14ac:dyDescent="0.25">
      <c r="A13" s="50" t="s">
        <v>80</v>
      </c>
      <c r="B13" s="51"/>
      <c r="C13" s="51"/>
      <c r="D13" s="51"/>
      <c r="E13" s="45">
        <v>9967.7999999999993</v>
      </c>
    </row>
    <row r="14" spans="1:9" s="46" customFormat="1" ht="41.4" customHeight="1" x14ac:dyDescent="0.25">
      <c r="A14" s="50" t="s">
        <v>81</v>
      </c>
      <c r="B14" s="51"/>
      <c r="C14" s="51"/>
      <c r="D14" s="51"/>
      <c r="E14" s="45">
        <v>1098.8</v>
      </c>
    </row>
    <row r="15" spans="1:9" s="46" customFormat="1" ht="27" customHeight="1" x14ac:dyDescent="0.25">
      <c r="A15" s="50" t="s">
        <v>82</v>
      </c>
      <c r="B15" s="51"/>
      <c r="C15" s="51"/>
      <c r="D15" s="51"/>
      <c r="E15" s="45">
        <v>4750</v>
      </c>
    </row>
    <row r="16" spans="1:9" s="46" customFormat="1" ht="41.4" customHeight="1" x14ac:dyDescent="0.25">
      <c r="A16" s="50" t="s">
        <v>83</v>
      </c>
      <c r="B16" s="51"/>
      <c r="C16" s="51"/>
      <c r="D16" s="51"/>
      <c r="E16" s="45">
        <v>9.5</v>
      </c>
    </row>
    <row r="17" spans="1:5" s="46" customFormat="1" x14ac:dyDescent="0.25">
      <c r="A17" s="50" t="s">
        <v>84</v>
      </c>
      <c r="B17" s="51"/>
      <c r="C17" s="51"/>
      <c r="D17" s="51"/>
      <c r="E17" s="45">
        <v>2532.4</v>
      </c>
    </row>
    <row r="18" spans="1:5" s="46" customFormat="1" x14ac:dyDescent="0.25">
      <c r="A18" s="50" t="s">
        <v>85</v>
      </c>
      <c r="B18" s="51"/>
      <c r="C18" s="51"/>
      <c r="D18" s="51"/>
      <c r="E18" s="45">
        <v>92.6</v>
      </c>
    </row>
    <row r="19" spans="1:5" s="46" customFormat="1" x14ac:dyDescent="0.25">
      <c r="A19" s="50" t="s">
        <v>86</v>
      </c>
      <c r="B19" s="51"/>
      <c r="C19" s="51"/>
      <c r="D19" s="51"/>
      <c r="E19" s="45">
        <v>329</v>
      </c>
    </row>
    <row r="20" spans="1:5" s="46" customFormat="1" ht="28.2" customHeight="1" x14ac:dyDescent="0.25">
      <c r="A20" s="50" t="s">
        <v>87</v>
      </c>
      <c r="B20" s="51"/>
      <c r="C20" s="51"/>
      <c r="D20" s="51"/>
      <c r="E20" s="45">
        <v>559.1</v>
      </c>
    </row>
    <row r="21" spans="1:5" s="46" customFormat="1" x14ac:dyDescent="0.25">
      <c r="A21" s="50" t="s">
        <v>88</v>
      </c>
      <c r="B21" s="51"/>
      <c r="C21" s="51"/>
      <c r="D21" s="51"/>
      <c r="E21" s="45">
        <v>1806.6</v>
      </c>
    </row>
    <row r="22" spans="1:5" s="46" customFormat="1" ht="28.8" customHeight="1" x14ac:dyDescent="0.25">
      <c r="A22" s="50" t="s">
        <v>89</v>
      </c>
      <c r="B22" s="51"/>
      <c r="C22" s="51"/>
      <c r="D22" s="51"/>
      <c r="E22" s="45">
        <v>2813.8</v>
      </c>
    </row>
    <row r="23" spans="1:5" s="46" customFormat="1" x14ac:dyDescent="0.25">
      <c r="A23" s="50" t="s">
        <v>90</v>
      </c>
      <c r="B23" s="51"/>
      <c r="C23" s="51"/>
      <c r="D23" s="51"/>
      <c r="E23" s="45">
        <v>1959.9</v>
      </c>
    </row>
    <row r="24" spans="1:5" s="46" customFormat="1" ht="28.2" customHeight="1" x14ac:dyDescent="0.25">
      <c r="A24" s="50" t="s">
        <v>91</v>
      </c>
      <c r="B24" s="51"/>
      <c r="C24" s="51"/>
      <c r="D24" s="51"/>
      <c r="E24" s="45">
        <v>2639.4</v>
      </c>
    </row>
    <row r="25" spans="1:5" s="46" customFormat="1" x14ac:dyDescent="0.25">
      <c r="A25" s="50" t="s">
        <v>92</v>
      </c>
      <c r="B25" s="51"/>
      <c r="C25" s="51"/>
      <c r="D25" s="51"/>
      <c r="E25" s="45">
        <v>826.7</v>
      </c>
    </row>
    <row r="26" spans="1:5" s="46" customFormat="1" ht="27" customHeight="1" x14ac:dyDescent="0.25">
      <c r="A26" s="50" t="s">
        <v>93</v>
      </c>
      <c r="B26" s="51"/>
      <c r="C26" s="51"/>
      <c r="D26" s="51"/>
      <c r="E26" s="45">
        <v>66293.2</v>
      </c>
    </row>
    <row r="27" spans="1:5" s="46" customFormat="1" ht="24.6" customHeight="1" x14ac:dyDescent="0.25">
      <c r="A27" s="50" t="s">
        <v>94</v>
      </c>
      <c r="B27" s="51"/>
      <c r="C27" s="51"/>
      <c r="D27" s="51"/>
      <c r="E27" s="45">
        <v>1605.9</v>
      </c>
    </row>
    <row r="28" spans="1:5" s="46" customFormat="1" x14ac:dyDescent="0.25">
      <c r="A28" s="50" t="s">
        <v>95</v>
      </c>
      <c r="B28" s="51"/>
      <c r="C28" s="51"/>
      <c r="D28" s="51"/>
      <c r="E28" s="45">
        <v>27.1</v>
      </c>
    </row>
    <row r="29" spans="1:5" s="46" customFormat="1" x14ac:dyDescent="0.25">
      <c r="A29" s="50" t="s">
        <v>96</v>
      </c>
      <c r="B29" s="51"/>
      <c r="C29" s="51"/>
      <c r="D29" s="51"/>
      <c r="E29" s="48">
        <v>891256</v>
      </c>
    </row>
    <row r="30" spans="1:5" x14ac:dyDescent="0.25">
      <c r="A30" s="56" t="s">
        <v>5</v>
      </c>
      <c r="B30" s="57"/>
      <c r="C30" s="57"/>
      <c r="D30" s="57"/>
      <c r="E30" s="12">
        <f>'Муниципальные районы'!B17+'Муниципальные районы'!B16-Учреждения!E5</f>
        <v>1619556.3230299996</v>
      </c>
    </row>
    <row r="31" spans="1:5" x14ac:dyDescent="0.25">
      <c r="A31" s="14"/>
      <c r="B31" s="15"/>
      <c r="C31" s="15"/>
      <c r="D31" s="6"/>
      <c r="E31" s="16"/>
    </row>
    <row r="32" spans="1:5" x14ac:dyDescent="0.25">
      <c r="A32" s="58" t="s">
        <v>14</v>
      </c>
      <c r="B32" s="60" t="s">
        <v>6</v>
      </c>
      <c r="C32" s="61" t="s">
        <v>7</v>
      </c>
      <c r="D32" s="61"/>
      <c r="E32" s="61"/>
    </row>
    <row r="33" spans="1:6" ht="82.8" x14ac:dyDescent="0.25">
      <c r="A33" s="59"/>
      <c r="B33" s="60"/>
      <c r="C33" s="17" t="s">
        <v>8</v>
      </c>
      <c r="D33" s="17" t="s">
        <v>9</v>
      </c>
      <c r="E33" s="17" t="s">
        <v>10</v>
      </c>
    </row>
    <row r="34" spans="1:6" x14ac:dyDescent="0.25">
      <c r="A34" s="18" t="s">
        <v>42</v>
      </c>
      <c r="B34" s="41">
        <v>10483.54765</v>
      </c>
      <c r="C34" s="41">
        <v>5464.1219899999996</v>
      </c>
      <c r="D34" s="41">
        <v>3160.0078600000002</v>
      </c>
      <c r="E34" s="41"/>
      <c r="F34" s="40"/>
    </row>
    <row r="35" spans="1:6" x14ac:dyDescent="0.25">
      <c r="A35" s="18" t="s">
        <v>43</v>
      </c>
      <c r="B35" s="41">
        <v>3161.3811500000002</v>
      </c>
      <c r="C35" s="41">
        <v>880</v>
      </c>
      <c r="D35" s="41">
        <v>530</v>
      </c>
      <c r="E35" s="41"/>
      <c r="F35" s="40"/>
    </row>
    <row r="36" spans="1:6" ht="27.6" x14ac:dyDescent="0.25">
      <c r="A36" s="18" t="s">
        <v>44</v>
      </c>
      <c r="B36" s="41">
        <v>14824.092130000001</v>
      </c>
      <c r="C36" s="41">
        <v>90.1815</v>
      </c>
      <c r="D36" s="41"/>
      <c r="E36" s="41">
        <v>1319.4179999999999</v>
      </c>
      <c r="F36" s="40"/>
    </row>
    <row r="37" spans="1:6" x14ac:dyDescent="0.25">
      <c r="A37" s="18" t="s">
        <v>45</v>
      </c>
      <c r="B37" s="41">
        <v>384.77316999999999</v>
      </c>
      <c r="C37" s="41">
        <v>381.71087</v>
      </c>
      <c r="D37" s="41"/>
      <c r="E37" s="41"/>
      <c r="F37" s="40"/>
    </row>
    <row r="38" spans="1:6" x14ac:dyDescent="0.25">
      <c r="A38" s="18" t="s">
        <v>46</v>
      </c>
      <c r="B38" s="41">
        <v>10.545</v>
      </c>
      <c r="C38" s="41"/>
      <c r="D38" s="41"/>
      <c r="E38" s="41"/>
      <c r="F38" s="40"/>
    </row>
    <row r="39" spans="1:6" ht="27.6" x14ac:dyDescent="0.25">
      <c r="A39" s="18" t="s">
        <v>47</v>
      </c>
      <c r="B39" s="41">
        <v>167625.46359</v>
      </c>
      <c r="C39" s="41"/>
      <c r="D39" s="41"/>
      <c r="E39" s="41"/>
      <c r="F39" s="40"/>
    </row>
    <row r="40" spans="1:6" x14ac:dyDescent="0.25">
      <c r="A40" s="18" t="s">
        <v>48</v>
      </c>
      <c r="B40" s="49">
        <v>66430.147330000007</v>
      </c>
      <c r="C40" s="41"/>
      <c r="D40" s="41"/>
      <c r="E40" s="41"/>
      <c r="F40" s="40"/>
    </row>
    <row r="41" spans="1:6" x14ac:dyDescent="0.25">
      <c r="A41" s="18" t="s">
        <v>49</v>
      </c>
      <c r="B41" s="41">
        <v>256543.76509</v>
      </c>
      <c r="C41" s="49"/>
      <c r="D41" s="49"/>
      <c r="E41" s="41">
        <v>2737.9821000000002</v>
      </c>
      <c r="F41" s="40"/>
    </row>
    <row r="42" spans="1:6" x14ac:dyDescent="0.25">
      <c r="A42" s="18" t="s">
        <v>50</v>
      </c>
      <c r="B42" s="41">
        <v>14861.01801</v>
      </c>
      <c r="C42" s="41">
        <v>3041.7058699999998</v>
      </c>
      <c r="D42" s="41">
        <v>832.18520000000001</v>
      </c>
      <c r="E42" s="49"/>
      <c r="F42" s="40"/>
    </row>
    <row r="43" spans="1:6" x14ac:dyDescent="0.25">
      <c r="A43" s="18" t="s">
        <v>51</v>
      </c>
      <c r="B43" s="41">
        <v>72821.482409999997</v>
      </c>
      <c r="C43" s="41">
        <v>600</v>
      </c>
      <c r="D43" s="41">
        <v>-3.2000000000000003E-4</v>
      </c>
      <c r="E43" s="41">
        <v>17409.539519999998</v>
      </c>
      <c r="F43" s="40"/>
    </row>
    <row r="44" spans="1:6" ht="27.6" x14ac:dyDescent="0.25">
      <c r="A44" s="18" t="s">
        <v>52</v>
      </c>
      <c r="B44" s="41">
        <v>101335.14393999999</v>
      </c>
      <c r="C44" s="41">
        <v>420</v>
      </c>
      <c r="D44" s="41">
        <v>70</v>
      </c>
      <c r="E44" s="41">
        <v>97030.999880000003</v>
      </c>
      <c r="F44" s="40"/>
    </row>
    <row r="45" spans="1:6" x14ac:dyDescent="0.25">
      <c r="A45" s="18" t="s">
        <v>53</v>
      </c>
      <c r="B45" s="41">
        <v>25158.319299999999</v>
      </c>
      <c r="C45" s="41"/>
      <c r="D45" s="41"/>
      <c r="E45" s="41"/>
      <c r="F45" s="40"/>
    </row>
    <row r="46" spans="1:6" x14ac:dyDescent="0.25">
      <c r="A46" s="18" t="s">
        <v>54</v>
      </c>
      <c r="B46" s="41">
        <v>6910.357</v>
      </c>
      <c r="C46" s="41">
        <v>2300</v>
      </c>
      <c r="D46" s="41"/>
      <c r="E46" s="41"/>
      <c r="F46" s="40"/>
    </row>
    <row r="47" spans="1:6" x14ac:dyDescent="0.25">
      <c r="A47" s="18" t="s">
        <v>55</v>
      </c>
      <c r="B47" s="41">
        <v>25.765000000000001</v>
      </c>
      <c r="C47" s="41"/>
      <c r="D47" s="41"/>
      <c r="E47" s="41"/>
      <c r="F47" s="40"/>
    </row>
    <row r="48" spans="1:6" x14ac:dyDescent="0.25">
      <c r="A48" s="18" t="s">
        <v>56</v>
      </c>
      <c r="B48" s="41">
        <v>500</v>
      </c>
      <c r="C48" s="63"/>
      <c r="D48" s="63"/>
      <c r="E48" s="41"/>
      <c r="F48" s="40"/>
    </row>
    <row r="49" spans="1:6" x14ac:dyDescent="0.25">
      <c r="A49" s="18" t="s">
        <v>57</v>
      </c>
      <c r="B49" s="41">
        <v>5430.6166300000004</v>
      </c>
      <c r="C49" s="63"/>
      <c r="D49" s="63"/>
      <c r="E49" s="41">
        <v>879.10108000000002</v>
      </c>
      <c r="F49" s="40"/>
    </row>
    <row r="50" spans="1:6" x14ac:dyDescent="0.25">
      <c r="A50" s="18" t="s">
        <v>58</v>
      </c>
      <c r="B50" s="41">
        <v>144.92032</v>
      </c>
      <c r="C50" s="41"/>
      <c r="D50" s="41"/>
      <c r="E50" s="41"/>
      <c r="F50" s="40"/>
    </row>
    <row r="51" spans="1:6" x14ac:dyDescent="0.25">
      <c r="A51" s="18" t="s">
        <v>59</v>
      </c>
      <c r="B51" s="41">
        <v>63.641370000000002</v>
      </c>
      <c r="C51" s="41"/>
      <c r="D51" s="41"/>
      <c r="E51" s="41"/>
      <c r="F51" s="40"/>
    </row>
    <row r="52" spans="1:6" x14ac:dyDescent="0.25">
      <c r="A52" s="18" t="s">
        <v>60</v>
      </c>
      <c r="B52" s="41">
        <v>1270.0050000000001</v>
      </c>
      <c r="C52" s="41"/>
      <c r="D52" s="41"/>
      <c r="E52" s="41"/>
      <c r="F52" s="40"/>
    </row>
    <row r="53" spans="1:6" x14ac:dyDescent="0.25">
      <c r="A53" s="18" t="s">
        <v>61</v>
      </c>
      <c r="B53" s="41">
        <v>203.72370000000001</v>
      </c>
      <c r="C53" s="41"/>
      <c r="D53" s="41"/>
      <c r="E53" s="41"/>
      <c r="F53" s="40"/>
    </row>
    <row r="54" spans="1:6" x14ac:dyDescent="0.25">
      <c r="A54" s="18" t="s">
        <v>62</v>
      </c>
      <c r="B54" s="41">
        <v>972.60186999999996</v>
      </c>
      <c r="C54" s="41">
        <v>700</v>
      </c>
      <c r="D54" s="41">
        <v>504</v>
      </c>
      <c r="E54" s="41"/>
      <c r="F54" s="40"/>
    </row>
    <row r="55" spans="1:6" x14ac:dyDescent="0.25">
      <c r="A55" s="18" t="s">
        <v>63</v>
      </c>
      <c r="B55" s="41">
        <v>61.168149999999997</v>
      </c>
      <c r="C55" s="41"/>
      <c r="D55" s="41"/>
      <c r="E55" s="41"/>
      <c r="F55" s="40"/>
    </row>
    <row r="56" spans="1:6" x14ac:dyDescent="0.25">
      <c r="A56" s="18" t="s">
        <v>64</v>
      </c>
      <c r="B56" s="41">
        <v>7098.68</v>
      </c>
      <c r="C56" s="41">
        <v>5030</v>
      </c>
      <c r="D56" s="41"/>
      <c r="E56" s="41"/>
      <c r="F56" s="40"/>
    </row>
    <row r="57" spans="1:6" x14ac:dyDescent="0.25">
      <c r="A57" s="18" t="s">
        <v>65</v>
      </c>
      <c r="B57" s="41">
        <v>2081.5488700000001</v>
      </c>
      <c r="C57" s="41"/>
      <c r="D57" s="41"/>
      <c r="E57" s="41">
        <v>979.55700000000002</v>
      </c>
      <c r="F57" s="40"/>
    </row>
    <row r="58" spans="1:6" x14ac:dyDescent="0.25">
      <c r="A58" s="18" t="s">
        <v>66</v>
      </c>
      <c r="B58" s="41">
        <v>2751.4314300000001</v>
      </c>
      <c r="C58" s="41"/>
      <c r="D58" s="41"/>
      <c r="E58" s="41"/>
      <c r="F58" s="40"/>
    </row>
    <row r="59" spans="1:6" x14ac:dyDescent="0.25">
      <c r="A59" s="18" t="s">
        <v>67</v>
      </c>
      <c r="B59" s="41">
        <v>31.186250000000001</v>
      </c>
      <c r="C59" s="41">
        <v>21.2</v>
      </c>
      <c r="D59" s="41">
        <v>5.86</v>
      </c>
      <c r="E59" s="41"/>
      <c r="F59" s="40"/>
    </row>
    <row r="60" spans="1:6" ht="27.6" x14ac:dyDescent="0.25">
      <c r="A60" s="18" t="s">
        <v>68</v>
      </c>
      <c r="B60" s="41">
        <v>2553.5460600000001</v>
      </c>
      <c r="C60" s="41">
        <v>979.01819</v>
      </c>
      <c r="D60" s="41">
        <v>621.00187000000005</v>
      </c>
      <c r="E60" s="41">
        <v>74.356740000000002</v>
      </c>
      <c r="F60" s="40"/>
    </row>
    <row r="61" spans="1:6" ht="27.6" x14ac:dyDescent="0.25">
      <c r="A61" s="18" t="s">
        <v>69</v>
      </c>
      <c r="B61" s="41">
        <v>68645.372019999995</v>
      </c>
      <c r="C61" s="41"/>
      <c r="D61" s="41"/>
      <c r="E61" s="41"/>
      <c r="F61" s="40"/>
    </row>
    <row r="62" spans="1:6" ht="27.6" x14ac:dyDescent="0.25">
      <c r="A62" s="18" t="s">
        <v>70</v>
      </c>
      <c r="B62" s="41">
        <v>3509.2471399999999</v>
      </c>
      <c r="C62" s="41">
        <v>447.46147000000002</v>
      </c>
      <c r="D62" s="41">
        <v>129.84863999999999</v>
      </c>
      <c r="E62" s="41"/>
      <c r="F62" s="40"/>
    </row>
    <row r="63" spans="1:6" ht="27.6" x14ac:dyDescent="0.25">
      <c r="A63" s="18" t="s">
        <v>71</v>
      </c>
      <c r="B63" s="41">
        <v>5283.3416200000001</v>
      </c>
      <c r="C63" s="41">
        <v>2120.4949999999999</v>
      </c>
      <c r="D63" s="41">
        <v>835.84</v>
      </c>
      <c r="E63" s="41"/>
      <c r="F63" s="40"/>
    </row>
    <row r="64" spans="1:6" x14ac:dyDescent="0.25">
      <c r="A64" s="19" t="s">
        <v>72</v>
      </c>
      <c r="B64" s="42">
        <f>SUM(B34:B63)</f>
        <v>841176.8311999999</v>
      </c>
      <c r="C64" s="42">
        <f t="shared" ref="C64:E64" si="0">SUM(C34:C63)</f>
        <v>22475.894889999996</v>
      </c>
      <c r="D64" s="42">
        <f t="shared" si="0"/>
        <v>6688.7432500000004</v>
      </c>
      <c r="E64" s="42">
        <f t="shared" si="0"/>
        <v>120430.95432</v>
      </c>
      <c r="F64" s="40"/>
    </row>
    <row r="65" spans="2:5" x14ac:dyDescent="0.25">
      <c r="B65" s="40"/>
      <c r="C65" s="40"/>
      <c r="D65" s="40"/>
      <c r="E65" s="40"/>
    </row>
  </sheetData>
  <mergeCells count="30">
    <mergeCell ref="A1:E1"/>
    <mergeCell ref="A2:E2"/>
    <mergeCell ref="A5:D5"/>
    <mergeCell ref="A30:D30"/>
    <mergeCell ref="A32:A33"/>
    <mergeCell ref="B32:B33"/>
    <mergeCell ref="C32:E32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6:D26"/>
    <mergeCell ref="A27:D27"/>
    <mergeCell ref="A28:D28"/>
    <mergeCell ref="A29:D29"/>
    <mergeCell ref="A21:D21"/>
    <mergeCell ref="A22:D22"/>
    <mergeCell ref="A23:D23"/>
    <mergeCell ref="A24:D24"/>
    <mergeCell ref="A25:D25"/>
  </mergeCells>
  <pageMargins left="0.70866141732283472" right="0.35433070866141736" top="0.32" bottom="0.35433070866141736" header="0.23622047244094491" footer="0.19685039370078741"/>
  <pageSetup paperSize="9" scale="73" fitToHeight="2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"/>
  <sheetViews>
    <sheetView view="pageBreakPreview" topLeftCell="A9" zoomScaleNormal="100" zoomScaleSheetLayoutView="100" workbookViewId="0">
      <selection activeCell="D10" sqref="D10"/>
    </sheetView>
  </sheetViews>
  <sheetFormatPr defaultColWidth="8.77734375" defaultRowHeight="13.8" x14ac:dyDescent="0.25"/>
  <cols>
    <col min="1" max="1" width="34.109375" style="30" customWidth="1"/>
    <col min="2" max="3" width="13.21875" style="30" customWidth="1"/>
    <col min="4" max="4" width="13.33203125" style="30" customWidth="1"/>
    <col min="5" max="5" width="13.21875" style="30" customWidth="1"/>
    <col min="6" max="6" width="13.77734375" style="30" customWidth="1"/>
    <col min="7" max="7" width="13.33203125" style="30" customWidth="1"/>
    <col min="8" max="8" width="14.109375" style="30" customWidth="1"/>
    <col min="9" max="9" width="13.5546875" style="30" customWidth="1"/>
    <col min="10" max="10" width="12.77734375" style="30" customWidth="1"/>
    <col min="11" max="11" width="11" style="30" customWidth="1"/>
    <col min="12" max="12" width="14" style="30" customWidth="1"/>
    <col min="13" max="13" width="13.44140625" style="30" customWidth="1"/>
    <col min="14" max="14" width="14.109375" style="30" customWidth="1"/>
    <col min="15" max="15" width="13.21875" style="30" customWidth="1"/>
    <col min="16" max="16" width="10.5546875" style="30" customWidth="1"/>
    <col min="17" max="16384" width="8.77734375" style="30"/>
  </cols>
  <sheetData>
    <row r="1" spans="1:20" s="27" customFormat="1" ht="15.6" x14ac:dyDescent="0.3">
      <c r="A1" s="26" t="s">
        <v>41</v>
      </c>
      <c r="C1" s="28" t="s">
        <v>13</v>
      </c>
    </row>
    <row r="2" spans="1:20" x14ac:dyDescent="0.25">
      <c r="A2" s="29" t="str">
        <f>TEXT(EndData2,"[$-FC19]ДД.ММ.ГГГ")</f>
        <v>26.03.2021</v>
      </c>
      <c r="B2" s="29">
        <f>A2+1</f>
        <v>44282</v>
      </c>
      <c r="C2" s="25" t="str">
        <f>TEXT(B2,"[$-FC19]ДД.ММ.ГГГ")</f>
        <v>27.03.2021</v>
      </c>
      <c r="P2" s="31" t="s">
        <v>12</v>
      </c>
    </row>
    <row r="3" spans="1:20" ht="51.75" customHeight="1" x14ac:dyDescent="0.25">
      <c r="A3" s="22" t="s">
        <v>15</v>
      </c>
      <c r="B3" s="32" t="s">
        <v>16</v>
      </c>
      <c r="C3" s="33" t="s">
        <v>17</v>
      </c>
      <c r="D3" s="33" t="s">
        <v>18</v>
      </c>
      <c r="E3" s="33" t="s">
        <v>19</v>
      </c>
      <c r="F3" s="33" t="s">
        <v>20</v>
      </c>
      <c r="G3" s="33" t="s">
        <v>21</v>
      </c>
      <c r="H3" s="33" t="s">
        <v>22</v>
      </c>
      <c r="I3" s="33" t="s">
        <v>23</v>
      </c>
      <c r="J3" s="33" t="s">
        <v>24</v>
      </c>
      <c r="K3" s="33" t="s">
        <v>25</v>
      </c>
      <c r="L3" s="33" t="s">
        <v>26</v>
      </c>
      <c r="M3" s="33" t="s">
        <v>27</v>
      </c>
      <c r="N3" s="33" t="s">
        <v>28</v>
      </c>
      <c r="O3" s="33" t="s">
        <v>29</v>
      </c>
      <c r="P3" s="34" t="s">
        <v>11</v>
      </c>
    </row>
    <row r="4" spans="1:20" ht="118.8" x14ac:dyDescent="0.25">
      <c r="A4" s="20" t="s">
        <v>30</v>
      </c>
      <c r="B4" s="23">
        <v>325</v>
      </c>
      <c r="C4" s="23"/>
      <c r="D4" s="23">
        <v>3625.5167200000001</v>
      </c>
      <c r="E4" s="23"/>
      <c r="F4" s="23"/>
      <c r="G4" s="23">
        <v>1992.0039999999999</v>
      </c>
      <c r="H4" s="23">
        <v>342</v>
      </c>
      <c r="I4" s="23"/>
      <c r="J4" s="23">
        <v>217.08600000000001</v>
      </c>
      <c r="K4" s="23"/>
      <c r="L4" s="23">
        <v>375.7</v>
      </c>
      <c r="M4" s="23"/>
      <c r="N4" s="23">
        <v>742.09546</v>
      </c>
      <c r="O4" s="23"/>
      <c r="P4" s="43">
        <v>7619.40218</v>
      </c>
      <c r="Q4" s="31"/>
      <c r="R4" s="31"/>
      <c r="S4" s="31"/>
      <c r="T4" s="31"/>
    </row>
    <row r="5" spans="1:20" ht="171.6" x14ac:dyDescent="0.25">
      <c r="A5" s="20" t="s">
        <v>31</v>
      </c>
      <c r="B5" s="23">
        <v>24976.18303</v>
      </c>
      <c r="C5" s="23"/>
      <c r="D5" s="23"/>
      <c r="E5" s="23"/>
      <c r="F5" s="23">
        <v>3710.5</v>
      </c>
      <c r="G5" s="23"/>
      <c r="H5" s="23"/>
      <c r="I5" s="23"/>
      <c r="J5" s="23"/>
      <c r="K5" s="23">
        <v>3345.134</v>
      </c>
      <c r="L5" s="23"/>
      <c r="M5" s="23"/>
      <c r="N5" s="23">
        <v>9280</v>
      </c>
      <c r="O5" s="23"/>
      <c r="P5" s="43">
        <v>41311.817029999998</v>
      </c>
      <c r="Q5" s="31"/>
      <c r="R5" s="31"/>
      <c r="S5" s="31"/>
      <c r="T5" s="31"/>
    </row>
    <row r="6" spans="1:20" ht="105.6" x14ac:dyDescent="0.25">
      <c r="A6" s="20" t="s">
        <v>32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>
        <v>1500</v>
      </c>
      <c r="O6" s="23"/>
      <c r="P6" s="43">
        <v>1500</v>
      </c>
      <c r="Q6" s="31"/>
      <c r="R6" s="31"/>
      <c r="S6" s="31"/>
      <c r="T6" s="31"/>
    </row>
    <row r="7" spans="1:20" ht="132" x14ac:dyDescent="0.25">
      <c r="A7" s="20" t="s">
        <v>33</v>
      </c>
      <c r="B7" s="23">
        <v>9153.7085100000004</v>
      </c>
      <c r="C7" s="23"/>
      <c r="D7" s="23"/>
      <c r="E7" s="23"/>
      <c r="F7" s="23">
        <v>1105.2</v>
      </c>
      <c r="G7" s="23"/>
      <c r="H7" s="23"/>
      <c r="I7" s="23">
        <v>764</v>
      </c>
      <c r="J7" s="23"/>
      <c r="K7" s="23">
        <v>2180</v>
      </c>
      <c r="L7" s="23"/>
      <c r="M7" s="23"/>
      <c r="N7" s="23">
        <v>2195</v>
      </c>
      <c r="O7" s="23"/>
      <c r="P7" s="43">
        <v>15397.908509999999</v>
      </c>
      <c r="Q7" s="31"/>
      <c r="R7" s="31"/>
      <c r="S7" s="31"/>
      <c r="T7" s="31"/>
    </row>
    <row r="8" spans="1:20" ht="105.6" x14ac:dyDescent="0.25">
      <c r="A8" s="20" t="s">
        <v>34</v>
      </c>
      <c r="B8" s="23">
        <v>93.483599999999996</v>
      </c>
      <c r="C8" s="23"/>
      <c r="D8" s="23"/>
      <c r="E8" s="23"/>
      <c r="F8" s="23">
        <v>59</v>
      </c>
      <c r="G8" s="23"/>
      <c r="H8" s="23"/>
      <c r="I8" s="23"/>
      <c r="J8" s="23"/>
      <c r="K8" s="23">
        <v>65.165999999999997</v>
      </c>
      <c r="L8" s="23"/>
      <c r="M8" s="23"/>
      <c r="N8" s="23">
        <v>110</v>
      </c>
      <c r="O8" s="23"/>
      <c r="P8" s="43">
        <v>327.64960000000002</v>
      </c>
      <c r="Q8" s="31"/>
      <c r="R8" s="31"/>
      <c r="S8" s="31"/>
      <c r="T8" s="31"/>
    </row>
    <row r="9" spans="1:20" ht="92.4" x14ac:dyDescent="0.25">
      <c r="A9" s="20" t="s">
        <v>35</v>
      </c>
      <c r="B9" s="23">
        <v>141.07</v>
      </c>
      <c r="C9" s="23"/>
      <c r="D9" s="23"/>
      <c r="E9" s="23"/>
      <c r="F9" s="23">
        <v>7.69</v>
      </c>
      <c r="G9" s="23"/>
      <c r="H9" s="23"/>
      <c r="I9" s="23"/>
      <c r="J9" s="23"/>
      <c r="K9" s="23"/>
      <c r="L9" s="23"/>
      <c r="M9" s="23"/>
      <c r="N9" s="23">
        <v>118.5</v>
      </c>
      <c r="O9" s="23"/>
      <c r="P9" s="43">
        <v>267.26</v>
      </c>
      <c r="Q9" s="31"/>
      <c r="R9" s="31"/>
      <c r="S9" s="31"/>
      <c r="T9" s="31"/>
    </row>
    <row r="10" spans="1:20" ht="105.6" x14ac:dyDescent="0.25">
      <c r="A10" s="20" t="s">
        <v>36</v>
      </c>
      <c r="B10" s="23"/>
      <c r="C10" s="23">
        <v>30000</v>
      </c>
      <c r="D10" s="23"/>
      <c r="E10" s="23"/>
      <c r="F10" s="23"/>
      <c r="G10" s="23">
        <v>1407.925</v>
      </c>
      <c r="H10" s="23"/>
      <c r="I10" s="23"/>
      <c r="J10" s="23">
        <v>2000</v>
      </c>
      <c r="K10" s="23">
        <v>54</v>
      </c>
      <c r="L10" s="23"/>
      <c r="M10" s="23"/>
      <c r="N10" s="23"/>
      <c r="O10" s="23"/>
      <c r="P10" s="43">
        <v>33461.925000000003</v>
      </c>
      <c r="Q10" s="31"/>
      <c r="R10" s="31"/>
      <c r="S10" s="31"/>
      <c r="T10" s="31"/>
    </row>
    <row r="11" spans="1:20" ht="39.6" x14ac:dyDescent="0.25">
      <c r="A11" s="20" t="s">
        <v>37</v>
      </c>
      <c r="B11" s="23"/>
      <c r="C11" s="23"/>
      <c r="D11" s="23"/>
      <c r="E11" s="23"/>
      <c r="F11" s="23"/>
      <c r="G11" s="23"/>
      <c r="H11" s="23"/>
      <c r="I11" s="23">
        <v>59.725000000000001</v>
      </c>
      <c r="J11" s="23"/>
      <c r="K11" s="23"/>
      <c r="L11" s="23">
        <v>18.664180000000002</v>
      </c>
      <c r="M11" s="23"/>
      <c r="N11" s="23"/>
      <c r="O11" s="23">
        <v>318.45</v>
      </c>
      <c r="P11" s="43">
        <v>396.83918</v>
      </c>
      <c r="Q11" s="31"/>
      <c r="R11" s="31"/>
      <c r="S11" s="31"/>
      <c r="T11" s="31"/>
    </row>
    <row r="12" spans="1:20" ht="79.2" x14ac:dyDescent="0.25">
      <c r="A12" s="20" t="s">
        <v>38</v>
      </c>
      <c r="B12" s="23"/>
      <c r="C12" s="23">
        <v>18789.04969</v>
      </c>
      <c r="D12" s="23"/>
      <c r="E12" s="23"/>
      <c r="F12" s="23"/>
      <c r="G12" s="23"/>
      <c r="H12" s="23"/>
      <c r="I12" s="23"/>
      <c r="J12" s="23">
        <v>25266.83251</v>
      </c>
      <c r="K12" s="23"/>
      <c r="L12" s="23"/>
      <c r="M12" s="23"/>
      <c r="N12" s="23"/>
      <c r="O12" s="23"/>
      <c r="P12" s="43">
        <v>44055.8822</v>
      </c>
      <c r="Q12" s="31"/>
      <c r="R12" s="31"/>
      <c r="S12" s="31"/>
      <c r="T12" s="31"/>
    </row>
    <row r="13" spans="1:20" ht="66" x14ac:dyDescent="0.25">
      <c r="A13" s="20" t="s">
        <v>39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>
        <v>160.60812999999999</v>
      </c>
      <c r="M13" s="23"/>
      <c r="N13" s="23"/>
      <c r="O13" s="23"/>
      <c r="P13" s="43">
        <v>160.60812999999999</v>
      </c>
      <c r="Q13" s="31"/>
      <c r="R13" s="31"/>
      <c r="S13" s="31"/>
      <c r="T13" s="31"/>
    </row>
    <row r="14" spans="1:20" x14ac:dyDescent="0.25">
      <c r="A14" s="21" t="s">
        <v>40</v>
      </c>
      <c r="B14" s="24">
        <v>34689.445140000003</v>
      </c>
      <c r="C14" s="24">
        <v>48789.04969</v>
      </c>
      <c r="D14" s="24">
        <v>3625.5167200000001</v>
      </c>
      <c r="E14" s="24"/>
      <c r="F14" s="24">
        <v>4882.3900000000003</v>
      </c>
      <c r="G14" s="24">
        <v>3399.9290000000001</v>
      </c>
      <c r="H14" s="24">
        <v>342</v>
      </c>
      <c r="I14" s="24">
        <v>823.72500000000002</v>
      </c>
      <c r="J14" s="24">
        <v>27483.91851</v>
      </c>
      <c r="K14" s="24">
        <v>5644.3</v>
      </c>
      <c r="L14" s="24">
        <v>554.97230999999999</v>
      </c>
      <c r="M14" s="24"/>
      <c r="N14" s="24">
        <v>13945.59546</v>
      </c>
      <c r="O14" s="24">
        <v>318.45</v>
      </c>
      <c r="P14" s="43">
        <v>144499.29183</v>
      </c>
      <c r="Q14" s="39"/>
      <c r="R14" s="39"/>
      <c r="S14" s="39"/>
      <c r="T14" s="39"/>
    </row>
    <row r="15" spans="1:20" x14ac:dyDescent="0.25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6" spans="1:20" x14ac:dyDescent="0.25">
      <c r="A16" s="35" t="s">
        <v>76</v>
      </c>
      <c r="B16" s="44">
        <f>P14+Учреждения!B64</f>
        <v>985676.1230299999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6" ht="32.25" customHeight="1" x14ac:dyDescent="0.25">
      <c r="A17" s="35" t="s">
        <v>75</v>
      </c>
      <c r="B17" s="44">
        <v>1163165.7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</row>
  </sheetData>
  <pageMargins left="0.23622047244094491" right="0.19685039370078741" top="0.15748031496062992" bottom="0.35433070866141736" header="0.15748031496062992" footer="0.15748031496062992"/>
  <pageSetup paperSize="9" scale="62" fitToHeight="2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Учреждения</vt:lpstr>
      <vt:lpstr>Муниципальные районы</vt:lpstr>
      <vt:lpstr>EndData</vt:lpstr>
      <vt:lpstr>EndData1</vt:lpstr>
      <vt:lpstr>EndData2</vt:lpstr>
      <vt:lpstr>StartData</vt:lpstr>
      <vt:lpstr>StartData1</vt:lpstr>
      <vt:lpstr>'Муниципальные районы'!Заголовки_для_печати</vt:lpstr>
      <vt:lpstr>Учреждения!Заголовки_для_печати</vt:lpstr>
      <vt:lpstr>'Муниципальные районы'!Область_печати</vt:lpstr>
      <vt:lpstr>Учреждения!Область_печати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2021-03-31T02:27:59Z</dcterms:modified>
</cp:coreProperties>
</file>