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Учреждения!$37:$38</definedName>
    <definedName name="_xlnm.Print_Area" localSheetId="1">'Муниципальные районы'!$A$1:$P$30</definedName>
    <definedName name="_xlnm.Print_Area" localSheetId="0">Учреждения!$A$1:$E$74</definedName>
  </definedNames>
  <calcPr calcId="162913"/>
</workbook>
</file>

<file path=xl/calcChain.xml><?xml version="1.0" encoding="utf-8"?>
<calcChain xmlns="http://schemas.openxmlformats.org/spreadsheetml/2006/main">
  <c r="B72" i="1" l="1"/>
  <c r="B28" i="2" s="1"/>
  <c r="E35" i="1" s="1"/>
  <c r="E8" i="1" s="1"/>
  <c r="E9" i="1"/>
  <c r="A2" i="2" l="1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<sst xmlns="http://schemas.openxmlformats.org/spreadsheetml/2006/main" count="118" uniqueCount="117">
  <si>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</si>
  <si>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</si>
  <si>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</si>
  <si>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</si>
  <si>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</si>
  <si>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</si>
  <si>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</si>
  <si>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</si>
  <si>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</si>
  <si>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</si>
  <si>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</si>
  <si>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</si>
  <si>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</si>
  <si>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</si>
  <si>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</si>
  <si>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</si>
  <si>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</si>
  <si>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</si>
  <si>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</si>
  <si>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</si>
  <si>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</si>
  <si>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</si>
  <si>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</si>
  <si>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</si>
  <si>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</si>
  <si>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</si>
  <si>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</si>
  <si>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</si>
  <si>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</si>
  <si>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</si>
  <si>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</si>
  <si>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</si>
  <si>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Субсидии местным бюджетам на софинансирование оплаты труда работников муниципальных учреждений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</si>
  <si>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</si>
  <si>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</si>
  <si>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</si>
  <si>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</si>
  <si>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</si>
  <si>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</si>
  <si>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</si>
  <si>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</si>
  <si>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</si>
  <si>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</si>
  <si>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</si>
  <si>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</si>
  <si>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</si>
  <si>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</si>
  <si>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</si>
  <si>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</si>
  <si>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Выплата единовременного пособия при всех формах устройства детей, лишенных родительского попечения, в семью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</si>
  <si>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</si>
  <si>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</si>
  <si>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</si>
  <si>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09.04.2021</t>
  </si>
  <si>
    <t>Законодательное Собрание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</si>
  <si>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</si>
  <si>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</si>
  <si>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</si>
  <si>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</si>
  <si>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</si>
  <si>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</si>
  <si>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</si>
  <si>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</si>
  <si>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</si>
  <si>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</si>
  <si>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</si>
  <si>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</si>
  <si>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</si>
  <si>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</si>
  <si>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</si>
  <si>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</si>
  <si>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</si>
  <si>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</si>
  <si>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</si>
  <si>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</si>
  <si>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</si>
  <si>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</si>
  <si>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</si>
  <si>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</si>
  <si>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</si>
  <si>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</si>
  <si>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</si>
  <si>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</si>
  <si>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</si>
  <si>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</si>
  <si>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</si>
  <si>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</si>
  <si>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05.04.2021</t>
  </si>
  <si>
    <t xml:space="preserve">Остатки средств на 05.04.2021 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</si>
  <si>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в жилом районе Рыбачий г.Вилючинска, Камчатский край, г.Вилючинск)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</si>
  <si>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</si>
  <si>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</si>
  <si>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</si>
  <si>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</si>
  <si>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полномочий в области лесных отношений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</si>
  <si>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</si>
  <si>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</si>
  <si>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Субсидии на создание системы долговременного ухода за гражданами пожилого возраста и инвалидами</t>
  </si>
  <si>
    <t>Субсидии в целях развития паллиативной медицинской помощи</t>
  </si>
  <si>
    <t>Иные межбюджетные трансферты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</si>
  <si>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Субвенции на выплату единовременного пособия при всех формах устройства детей, лишенных родительского попечения, в семью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</si>
  <si>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</si>
  <si>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</si>
  <si>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</si>
  <si>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</si>
  <si>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</si>
  <si>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Субвенции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</si>
  <si>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</si>
  <si>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Субвенции на осуществление ежемесячной выплаты в связи с рождением (усыновлением) первого ребенка</t>
  </si>
  <si>
    <t>Субсидии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</si>
  <si>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</si>
  <si>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(охрана и использование охотничьих ресурсов)</t>
  </si>
  <si>
    <t>Единая субвенция бюджетам субъектов Российской Федерации и бюджету г. Байконура (охрана здоровья)</t>
  </si>
  <si>
    <t>Дотации бюджетам субъектов Российской Федерации на выравнивание бюджетной обеспеченности</t>
  </si>
  <si>
    <t>Всего расходов</t>
  </si>
  <si>
    <t>Погашение кредитов, предоставленных кредитными организациями</t>
  </si>
  <si>
    <t>Остатки бюджетных средств на 10.04.2021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</si>
</sst>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6" fillId="0" borderId="0"/>
    <xf numFmtId="0" fontId="16" fillId="0" borderId="0" applyNumberFormat="0" applyBorder="0" applyAlignment="0"/>
    <xf numFmtId="0" fontId="18" fillId="0" borderId="0"/>
    <xf numFmtId="0" fontId="16" fillId="0" borderId="0" applyNumberFormat="0" applyBorder="0" applyAlignment="0"/>
    <xf numFmtId="0" fontId="19" fillId="0" borderId="0"/>
    <xf numFmtId="0" fontId="19" fillId="0" borderId="0" applyNumberFormat="0" applyBorder="0" applyAlignment="0"/>
    <xf numFmtId="0" fontId="16" fillId="0" borderId="0"/>
    <xf numFmtId="0" fontId="19" fillId="0" borderId="0"/>
    <xf numFmtId="0" fontId="19" fillId="0" borderId="0" applyNumberFormat="0" applyBorder="0" applyAlignment="0"/>
  </cellStyleXfs>
  <cellXfs count="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49" fontId="17" fillId="0" borderId="7" xfId="1" applyNumberFormat="1" applyFont="1" applyFill="1" applyBorder="1" applyAlignment="1" applyProtection="1">
      <alignment horizontal="left" vertical="center" wrapText="1"/>
    </xf>
    <xf numFmtId="49" fontId="17" fillId="0" borderId="8" xfId="1" applyNumberFormat="1" applyFont="1" applyFill="1" applyBorder="1" applyAlignment="1" applyProtection="1">
      <alignment horizontal="left" vertical="center" wrapText="1"/>
    </xf>
    <xf numFmtId="49" fontId="17" fillId="0" borderId="9" xfId="1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 vertical="center" wrapText="1"/>
    </xf>
  </cellXfs>
  <cellStyles count="10">
    <cellStyle name="Обычный" xfId="0" builtinId="0"/>
    <cellStyle name="Обычный 2" xfId="2"/>
    <cellStyle name="Обычный 2 2" xfId="4"/>
    <cellStyle name="Обычный 2 2 2" xfId="9"/>
    <cellStyle name="Обычный 2 3" xfId="6"/>
    <cellStyle name="Обычный 3" xfId="1"/>
    <cellStyle name="Обычный 3 2" xfId="7"/>
    <cellStyle name="Обычный 3 2 2" xfId="8"/>
    <cellStyle name="Обычный 3 3" xfId="5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view="pageBreakPreview" zoomScaleNormal="100" zoomScaleSheetLayoutView="100" workbookViewId="0">
      <selection activeCell="C79" sqref="C79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4" width="14.44140625" style="30" customWidth="1"/>
    <col min="5" max="5" width="12.44140625" style="30" customWidth="1"/>
    <col min="6" max="6" width="12.5546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45" t="s">
        <v>0</v>
      </c>
      <c r="B1" s="45"/>
      <c r="C1" s="45"/>
      <c r="D1" s="45"/>
      <c r="E1" s="45"/>
      <c r="F1" s="36" t="s">
        <v>87</v>
      </c>
      <c r="G1" s="37" t="str">
        <f>TEXT(F1,"[$-FC19]ДД ММММ")</f>
        <v>05 апреля</v>
      </c>
      <c r="H1" s="37" t="str">
        <f>TEXT(F1,"[$-FC19]ДД.ММ.ГГГ \г")</f>
        <v>05.04.2021 г</v>
      </c>
    </row>
    <row r="2" spans="1:9" ht="15.6" x14ac:dyDescent="0.3">
      <c r="A2" s="45" t="str">
        <f>CONCATENATE("с ",G1," по ",G2,"ода")</f>
        <v>с 05 апреля по 09 апреля 2021 года</v>
      </c>
      <c r="B2" s="45"/>
      <c r="C2" s="45"/>
      <c r="D2" s="45"/>
      <c r="E2" s="45"/>
      <c r="F2" s="36" t="s">
        <v>53</v>
      </c>
      <c r="G2" s="37" t="str">
        <f>TEXT(F2,"[$-FC19]ДД ММММ ГГГ \г")</f>
        <v>09 апреля 2021 г</v>
      </c>
      <c r="H2" s="37" t="str">
        <f>TEXT(F2,"[$-FC19]ДД.ММ.ГГГ \г")</f>
        <v>09.04.2021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6" t="s">
        <v>88</v>
      </c>
      <c r="B5" s="47"/>
      <c r="C5" s="47"/>
      <c r="D5" s="48"/>
      <c r="E5" s="65">
        <v>689103.1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55" t="s">
        <v>2</v>
      </c>
      <c r="B7" s="56"/>
      <c r="C7" s="56"/>
      <c r="D7" s="56"/>
      <c r="E7" s="12"/>
    </row>
    <row r="8" spans="1:9" x14ac:dyDescent="0.25">
      <c r="A8" s="50" t="s">
        <v>3</v>
      </c>
      <c r="B8" s="56"/>
      <c r="C8" s="56"/>
      <c r="D8" s="56"/>
      <c r="E8" s="8">
        <f>E35-E9</f>
        <v>543891.75536999945</v>
      </c>
    </row>
    <row r="9" spans="1:9" x14ac:dyDescent="0.25">
      <c r="A9" s="57" t="s">
        <v>4</v>
      </c>
      <c r="B9" s="56"/>
      <c r="C9" s="56"/>
      <c r="D9" s="56"/>
      <c r="E9" s="13">
        <f>SUM(E10:E34)</f>
        <v>3569035.9000000008</v>
      </c>
    </row>
    <row r="10" spans="1:9" x14ac:dyDescent="0.25">
      <c r="A10" s="57" t="s">
        <v>113</v>
      </c>
      <c r="B10" s="56"/>
      <c r="C10" s="56"/>
      <c r="D10" s="56"/>
      <c r="E10" s="61">
        <v>3427400</v>
      </c>
    </row>
    <row r="11" spans="1:9" ht="45.6" customHeight="1" x14ac:dyDescent="0.25">
      <c r="A11" s="58" t="s">
        <v>89</v>
      </c>
      <c r="B11" s="59"/>
      <c r="C11" s="59"/>
      <c r="D11" s="60"/>
      <c r="E11" s="61">
        <v>90.7</v>
      </c>
    </row>
    <row r="12" spans="1:9" ht="38.4" customHeight="1" x14ac:dyDescent="0.25">
      <c r="A12" s="58" t="s">
        <v>90</v>
      </c>
      <c r="B12" s="59"/>
      <c r="C12" s="59"/>
      <c r="D12" s="60"/>
      <c r="E12" s="61">
        <v>1200.7</v>
      </c>
    </row>
    <row r="13" spans="1:9" ht="30" customHeight="1" x14ac:dyDescent="0.25">
      <c r="A13" s="58" t="s">
        <v>91</v>
      </c>
      <c r="B13" s="59"/>
      <c r="C13" s="59"/>
      <c r="D13" s="60"/>
      <c r="E13" s="61">
        <v>3661.6</v>
      </c>
    </row>
    <row r="14" spans="1:9" ht="27.6" customHeight="1" x14ac:dyDescent="0.25">
      <c r="A14" s="58" t="s">
        <v>92</v>
      </c>
      <c r="B14" s="59"/>
      <c r="C14" s="59"/>
      <c r="D14" s="60"/>
      <c r="E14" s="61">
        <v>23935.3</v>
      </c>
    </row>
    <row r="15" spans="1:9" ht="15.6" customHeight="1" x14ac:dyDescent="0.25">
      <c r="A15" s="58" t="s">
        <v>93</v>
      </c>
      <c r="B15" s="59"/>
      <c r="C15" s="59"/>
      <c r="D15" s="60"/>
      <c r="E15" s="61">
        <v>30.1</v>
      </c>
    </row>
    <row r="16" spans="1:9" x14ac:dyDescent="0.25">
      <c r="A16" s="58" t="s">
        <v>94</v>
      </c>
      <c r="B16" s="59"/>
      <c r="C16" s="59"/>
      <c r="D16" s="60"/>
      <c r="E16" s="61">
        <v>8016</v>
      </c>
    </row>
    <row r="17" spans="1:5" ht="26.4" customHeight="1" x14ac:dyDescent="0.25">
      <c r="A17" s="58" t="s">
        <v>95</v>
      </c>
      <c r="B17" s="59"/>
      <c r="C17" s="59"/>
      <c r="D17" s="60"/>
      <c r="E17" s="61">
        <v>261.8</v>
      </c>
    </row>
    <row r="18" spans="1:5" x14ac:dyDescent="0.25">
      <c r="A18" s="58" t="s">
        <v>96</v>
      </c>
      <c r="B18" s="59"/>
      <c r="C18" s="59"/>
      <c r="D18" s="60"/>
      <c r="E18" s="61">
        <v>1837.4</v>
      </c>
    </row>
    <row r="19" spans="1:5" x14ac:dyDescent="0.25">
      <c r="A19" s="58" t="s">
        <v>97</v>
      </c>
      <c r="B19" s="59"/>
      <c r="C19" s="59"/>
      <c r="D19" s="60"/>
      <c r="E19" s="61">
        <v>2354.5</v>
      </c>
    </row>
    <row r="20" spans="1:5" x14ac:dyDescent="0.25">
      <c r="A20" s="58" t="s">
        <v>98</v>
      </c>
      <c r="B20" s="59"/>
      <c r="C20" s="59"/>
      <c r="D20" s="60"/>
      <c r="E20" s="61">
        <v>190.8</v>
      </c>
    </row>
    <row r="21" spans="1:5" ht="79.2" customHeight="1" x14ac:dyDescent="0.25">
      <c r="A21" s="58" t="s">
        <v>99</v>
      </c>
      <c r="B21" s="59"/>
      <c r="C21" s="59"/>
      <c r="D21" s="60"/>
      <c r="E21" s="61">
        <v>255.7</v>
      </c>
    </row>
    <row r="22" spans="1:5" x14ac:dyDescent="0.25">
      <c r="A22" s="58" t="s">
        <v>100</v>
      </c>
      <c r="B22" s="59"/>
      <c r="C22" s="59"/>
      <c r="D22" s="60"/>
      <c r="E22" s="61">
        <v>444.2</v>
      </c>
    </row>
    <row r="23" spans="1:5" ht="27" customHeight="1" x14ac:dyDescent="0.25">
      <c r="A23" s="58" t="s">
        <v>101</v>
      </c>
      <c r="B23" s="59"/>
      <c r="C23" s="59"/>
      <c r="D23" s="60"/>
      <c r="E23" s="61">
        <v>8093.2</v>
      </c>
    </row>
    <row r="24" spans="1:5" x14ac:dyDescent="0.25">
      <c r="A24" s="58" t="s">
        <v>102</v>
      </c>
      <c r="B24" s="59"/>
      <c r="C24" s="59"/>
      <c r="D24" s="60"/>
      <c r="E24" s="61">
        <v>32808.5</v>
      </c>
    </row>
    <row r="25" spans="1:5" x14ac:dyDescent="0.25">
      <c r="A25" s="58" t="s">
        <v>103</v>
      </c>
      <c r="B25" s="59"/>
      <c r="C25" s="59"/>
      <c r="D25" s="60"/>
      <c r="E25" s="61">
        <v>3064.8</v>
      </c>
    </row>
    <row r="26" spans="1:5" ht="29.4" customHeight="1" x14ac:dyDescent="0.25">
      <c r="A26" s="58" t="s">
        <v>104</v>
      </c>
      <c r="B26" s="59"/>
      <c r="C26" s="59"/>
      <c r="D26" s="60"/>
      <c r="E26" s="61">
        <v>4374.1000000000004</v>
      </c>
    </row>
    <row r="27" spans="1:5" ht="56.4" customHeight="1" x14ac:dyDescent="0.25">
      <c r="A27" s="58" t="s">
        <v>105</v>
      </c>
      <c r="B27" s="59"/>
      <c r="C27" s="59"/>
      <c r="D27" s="60"/>
      <c r="E27" s="61">
        <v>674</v>
      </c>
    </row>
    <row r="28" spans="1:5" ht="30.6" customHeight="1" x14ac:dyDescent="0.25">
      <c r="A28" s="58" t="s">
        <v>106</v>
      </c>
      <c r="B28" s="59"/>
      <c r="C28" s="59"/>
      <c r="D28" s="60"/>
      <c r="E28" s="61">
        <v>22757</v>
      </c>
    </row>
    <row r="29" spans="1:5" ht="45" customHeight="1" x14ac:dyDescent="0.25">
      <c r="A29" s="58" t="s">
        <v>107</v>
      </c>
      <c r="B29" s="59"/>
      <c r="C29" s="59"/>
      <c r="D29" s="60"/>
      <c r="E29" s="61">
        <v>6793.6</v>
      </c>
    </row>
    <row r="30" spans="1:5" x14ac:dyDescent="0.25">
      <c r="A30" s="58" t="s">
        <v>108</v>
      </c>
      <c r="B30" s="59"/>
      <c r="C30" s="59"/>
      <c r="D30" s="60"/>
      <c r="E30" s="61">
        <v>19108.599999999999</v>
      </c>
    </row>
    <row r="31" spans="1:5" ht="28.2" customHeight="1" x14ac:dyDescent="0.25">
      <c r="A31" s="58" t="s">
        <v>109</v>
      </c>
      <c r="B31" s="59"/>
      <c r="C31" s="59"/>
      <c r="D31" s="60"/>
      <c r="E31" s="61">
        <v>375.9</v>
      </c>
    </row>
    <row r="32" spans="1:5" ht="24.6" customHeight="1" x14ac:dyDescent="0.25">
      <c r="A32" s="58" t="s">
        <v>110</v>
      </c>
      <c r="B32" s="59"/>
      <c r="C32" s="59"/>
      <c r="D32" s="60"/>
      <c r="E32" s="61">
        <v>331.2</v>
      </c>
    </row>
    <row r="33" spans="1:6" x14ac:dyDescent="0.25">
      <c r="A33" s="58" t="s">
        <v>111</v>
      </c>
      <c r="B33" s="59"/>
      <c r="C33" s="59"/>
      <c r="D33" s="60"/>
      <c r="E33" s="61">
        <v>932.5</v>
      </c>
    </row>
    <row r="34" spans="1:6" x14ac:dyDescent="0.25">
      <c r="A34" s="58" t="s">
        <v>112</v>
      </c>
      <c r="B34" s="59"/>
      <c r="C34" s="59"/>
      <c r="D34" s="60"/>
      <c r="E34" s="61">
        <v>43.7</v>
      </c>
    </row>
    <row r="35" spans="1:6" x14ac:dyDescent="0.25">
      <c r="A35" s="49" t="s">
        <v>5</v>
      </c>
      <c r="B35" s="50"/>
      <c r="C35" s="50"/>
      <c r="D35" s="50"/>
      <c r="E35" s="12">
        <f>'Муниципальные районы'!B29+'Муниципальные районы'!B28-Учреждения!E5</f>
        <v>4112927.6553700003</v>
      </c>
    </row>
    <row r="36" spans="1:6" x14ac:dyDescent="0.25">
      <c r="A36" s="14"/>
      <c r="B36" s="15"/>
      <c r="C36" s="15"/>
      <c r="D36" s="6"/>
      <c r="E36" s="16"/>
    </row>
    <row r="37" spans="1:6" x14ac:dyDescent="0.25">
      <c r="A37" s="51" t="s">
        <v>14</v>
      </c>
      <c r="B37" s="53" t="s">
        <v>6</v>
      </c>
      <c r="C37" s="54" t="s">
        <v>7</v>
      </c>
      <c r="D37" s="54"/>
      <c r="E37" s="54"/>
    </row>
    <row r="38" spans="1:6" ht="82.8" x14ac:dyDescent="0.25">
      <c r="A38" s="52"/>
      <c r="B38" s="53"/>
      <c r="C38" s="17" t="s">
        <v>8</v>
      </c>
      <c r="D38" s="17" t="s">
        <v>9</v>
      </c>
      <c r="E38" s="17" t="s">
        <v>10</v>
      </c>
    </row>
    <row r="39" spans="1:6" x14ac:dyDescent="0.25">
      <c r="A39" s="18" t="s">
        <v>54</v>
      </c>
      <c r="B39" s="41">
        <v>1293.2527299999999</v>
      </c>
      <c r="C39" s="41">
        <v>638.90305999999998</v>
      </c>
      <c r="D39" s="41"/>
      <c r="E39" s="41"/>
      <c r="F39" s="40"/>
    </row>
    <row r="40" spans="1:6" x14ac:dyDescent="0.25">
      <c r="A40" s="18" t="s">
        <v>55</v>
      </c>
      <c r="B40" s="41">
        <v>1153</v>
      </c>
      <c r="C40" s="41"/>
      <c r="D40" s="41">
        <v>1153</v>
      </c>
      <c r="E40" s="41"/>
      <c r="F40" s="40"/>
    </row>
    <row r="41" spans="1:6" x14ac:dyDescent="0.25">
      <c r="A41" s="18" t="s">
        <v>56</v>
      </c>
      <c r="B41" s="41">
        <v>30176.60986</v>
      </c>
      <c r="C41" s="41">
        <v>3000</v>
      </c>
      <c r="D41" s="41">
        <v>4817</v>
      </c>
      <c r="E41" s="41"/>
      <c r="F41" s="40"/>
    </row>
    <row r="42" spans="1:6" ht="27.6" x14ac:dyDescent="0.25">
      <c r="A42" s="18" t="s">
        <v>57</v>
      </c>
      <c r="B42" s="41">
        <v>17382.63004</v>
      </c>
      <c r="C42" s="41"/>
      <c r="D42" s="41"/>
      <c r="E42" s="41">
        <v>6238.9260000000004</v>
      </c>
      <c r="F42" s="40"/>
    </row>
    <row r="43" spans="1:6" x14ac:dyDescent="0.25">
      <c r="A43" s="18" t="s">
        <v>58</v>
      </c>
      <c r="B43" s="41">
        <v>5874.3230000000003</v>
      </c>
      <c r="C43" s="41"/>
      <c r="D43" s="41">
        <v>1702.105</v>
      </c>
      <c r="E43" s="41"/>
      <c r="F43" s="40"/>
    </row>
    <row r="44" spans="1:6" x14ac:dyDescent="0.25">
      <c r="A44" s="18" t="s">
        <v>59</v>
      </c>
      <c r="B44" s="41">
        <v>242.137</v>
      </c>
      <c r="C44" s="41"/>
      <c r="D44" s="41"/>
      <c r="E44" s="41"/>
      <c r="F44" s="40"/>
    </row>
    <row r="45" spans="1:6" ht="27.6" x14ac:dyDescent="0.25">
      <c r="A45" s="18" t="s">
        <v>60</v>
      </c>
      <c r="B45" s="41">
        <v>34822.958899999998</v>
      </c>
      <c r="C45" s="41"/>
      <c r="D45" s="41"/>
      <c r="E45" s="41"/>
      <c r="F45" s="40"/>
    </row>
    <row r="46" spans="1:6" x14ac:dyDescent="0.25">
      <c r="A46" s="18" t="s">
        <v>61</v>
      </c>
      <c r="B46" s="41">
        <v>21252.25704</v>
      </c>
      <c r="C46" s="41">
        <v>1150</v>
      </c>
      <c r="D46" s="41">
        <v>210</v>
      </c>
      <c r="E46" s="41"/>
      <c r="F46" s="40"/>
    </row>
    <row r="47" spans="1:6" x14ac:dyDescent="0.25">
      <c r="A47" s="18" t="s">
        <v>62</v>
      </c>
      <c r="B47" s="41">
        <v>92259.422699999996</v>
      </c>
      <c r="C47" s="41">
        <v>3700</v>
      </c>
      <c r="D47" s="41">
        <v>300</v>
      </c>
      <c r="E47" s="41">
        <v>2000</v>
      </c>
      <c r="F47" s="40"/>
    </row>
    <row r="48" spans="1:6" x14ac:dyDescent="0.25">
      <c r="A48" s="18" t="s">
        <v>63</v>
      </c>
      <c r="B48" s="41">
        <v>91253.540779999996</v>
      </c>
      <c r="C48" s="41">
        <v>5540</v>
      </c>
      <c r="D48" s="41"/>
      <c r="E48" s="41">
        <v>90</v>
      </c>
      <c r="F48" s="40"/>
    </row>
    <row r="49" spans="1:6" x14ac:dyDescent="0.25">
      <c r="A49" s="18" t="s">
        <v>64</v>
      </c>
      <c r="B49" s="41">
        <v>335683.66882000002</v>
      </c>
      <c r="C49" s="41"/>
      <c r="D49" s="41"/>
      <c r="E49" s="41">
        <v>258933.85060999999</v>
      </c>
      <c r="F49" s="40"/>
    </row>
    <row r="50" spans="1:6" ht="27.6" x14ac:dyDescent="0.25">
      <c r="A50" s="18" t="s">
        <v>65</v>
      </c>
      <c r="B50" s="41">
        <v>261036.01603999999</v>
      </c>
      <c r="C50" s="41"/>
      <c r="D50" s="41"/>
      <c r="E50" s="41">
        <v>221759.24979</v>
      </c>
      <c r="F50" s="40"/>
    </row>
    <row r="51" spans="1:6" x14ac:dyDescent="0.25">
      <c r="A51" s="18" t="s">
        <v>66</v>
      </c>
      <c r="B51" s="41">
        <v>19377.65151</v>
      </c>
      <c r="C51" s="41">
        <v>215</v>
      </c>
      <c r="D51" s="41">
        <v>455.12085000000002</v>
      </c>
      <c r="E51" s="41"/>
      <c r="F51" s="40"/>
    </row>
    <row r="52" spans="1:6" x14ac:dyDescent="0.25">
      <c r="A52" s="18" t="s">
        <v>67</v>
      </c>
      <c r="B52" s="41">
        <v>34776.858379999998</v>
      </c>
      <c r="C52" s="41">
        <v>2500</v>
      </c>
      <c r="D52" s="41">
        <v>7.1570900000000002</v>
      </c>
      <c r="E52" s="41"/>
      <c r="F52" s="40"/>
    </row>
    <row r="53" spans="1:6" x14ac:dyDescent="0.25">
      <c r="A53" s="18" t="s">
        <v>68</v>
      </c>
      <c r="B53" s="41">
        <v>1405.8249800000001</v>
      </c>
      <c r="C53" s="41"/>
      <c r="D53" s="41"/>
      <c r="E53" s="41"/>
      <c r="F53" s="40"/>
    </row>
    <row r="54" spans="1:6" x14ac:dyDescent="0.25">
      <c r="A54" s="18" t="s">
        <v>69</v>
      </c>
      <c r="B54" s="41">
        <v>203.90176</v>
      </c>
      <c r="C54" s="41"/>
      <c r="D54" s="41"/>
      <c r="E54" s="41"/>
      <c r="F54" s="40"/>
    </row>
    <row r="55" spans="1:6" x14ac:dyDescent="0.25">
      <c r="A55" s="18" t="s">
        <v>70</v>
      </c>
      <c r="B55" s="41">
        <v>6588.8542699999998</v>
      </c>
      <c r="C55" s="41">
        <v>600</v>
      </c>
      <c r="D55" s="41">
        <v>1958.6</v>
      </c>
      <c r="E55" s="41">
        <v>1840.9216799999999</v>
      </c>
      <c r="F55" s="40"/>
    </row>
    <row r="56" spans="1:6" x14ac:dyDescent="0.25">
      <c r="A56" s="18" t="s">
        <v>71</v>
      </c>
      <c r="B56" s="41">
        <v>7032.0173599999998</v>
      </c>
      <c r="C56" s="41"/>
      <c r="D56" s="41"/>
      <c r="E56" s="41"/>
      <c r="F56" s="40"/>
    </row>
    <row r="57" spans="1:6" x14ac:dyDescent="0.25">
      <c r="A57" s="18" t="s">
        <v>72</v>
      </c>
      <c r="B57" s="41">
        <v>80885.779620000001</v>
      </c>
      <c r="C57" s="41"/>
      <c r="D57" s="41"/>
      <c r="E57" s="41"/>
      <c r="F57" s="40"/>
    </row>
    <row r="58" spans="1:6" x14ac:dyDescent="0.25">
      <c r="A58" s="18" t="s">
        <v>73</v>
      </c>
      <c r="B58" s="41">
        <v>4200.6000000000004</v>
      </c>
      <c r="C58" s="41"/>
      <c r="D58" s="41"/>
      <c r="E58" s="41"/>
      <c r="F58" s="40"/>
    </row>
    <row r="59" spans="1:6" x14ac:dyDescent="0.25">
      <c r="A59" s="18" t="s">
        <v>74</v>
      </c>
      <c r="B59" s="41">
        <v>955.3</v>
      </c>
      <c r="C59" s="41"/>
      <c r="D59" s="41">
        <v>875.8</v>
      </c>
      <c r="E59" s="41"/>
      <c r="F59" s="40"/>
    </row>
    <row r="60" spans="1:6" x14ac:dyDescent="0.25">
      <c r="A60" s="18" t="s">
        <v>75</v>
      </c>
      <c r="B60" s="41">
        <v>85</v>
      </c>
      <c r="C60" s="41"/>
      <c r="D60" s="41"/>
      <c r="E60" s="41"/>
      <c r="F60" s="40"/>
    </row>
    <row r="61" spans="1:6" x14ac:dyDescent="0.25">
      <c r="A61" s="18" t="s">
        <v>76</v>
      </c>
      <c r="B61" s="41">
        <v>276.85633999999999</v>
      </c>
      <c r="C61" s="41">
        <v>192.55434</v>
      </c>
      <c r="D61" s="41"/>
      <c r="E61" s="41"/>
      <c r="F61" s="40"/>
    </row>
    <row r="62" spans="1:6" x14ac:dyDescent="0.25">
      <c r="A62" s="18" t="s">
        <v>77</v>
      </c>
      <c r="B62" s="41">
        <v>23669.065500000001</v>
      </c>
      <c r="C62" s="41">
        <v>12855</v>
      </c>
      <c r="D62" s="41">
        <v>6371.3</v>
      </c>
      <c r="E62" s="41"/>
      <c r="F62" s="40"/>
    </row>
    <row r="63" spans="1:6" x14ac:dyDescent="0.25">
      <c r="A63" s="18" t="s">
        <v>78</v>
      </c>
      <c r="B63" s="41">
        <v>5129.6312099999996</v>
      </c>
      <c r="C63" s="41"/>
      <c r="D63" s="41">
        <v>635</v>
      </c>
      <c r="E63" s="41"/>
      <c r="F63" s="40"/>
    </row>
    <row r="64" spans="1:6" x14ac:dyDescent="0.25">
      <c r="A64" s="18" t="s">
        <v>79</v>
      </c>
      <c r="B64" s="41">
        <v>4808.0120299999999</v>
      </c>
      <c r="C64" s="41">
        <v>1380</v>
      </c>
      <c r="D64" s="41">
        <v>2557</v>
      </c>
      <c r="E64" s="41"/>
      <c r="F64" s="40"/>
    </row>
    <row r="65" spans="1:6" x14ac:dyDescent="0.25">
      <c r="A65" s="18" t="s">
        <v>80</v>
      </c>
      <c r="B65" s="41">
        <v>7631</v>
      </c>
      <c r="C65" s="41"/>
      <c r="D65" s="41"/>
      <c r="E65" s="41"/>
      <c r="F65" s="40"/>
    </row>
    <row r="66" spans="1:6" x14ac:dyDescent="0.25">
      <c r="A66" s="18" t="s">
        <v>81</v>
      </c>
      <c r="B66" s="41">
        <v>110.38703</v>
      </c>
      <c r="C66" s="41"/>
      <c r="D66" s="41"/>
      <c r="E66" s="41"/>
      <c r="F66" s="40"/>
    </row>
    <row r="67" spans="1:6" ht="27.6" x14ac:dyDescent="0.25">
      <c r="A67" s="18" t="s">
        <v>82</v>
      </c>
      <c r="B67" s="41">
        <v>1245.44831</v>
      </c>
      <c r="C67" s="41">
        <v>20</v>
      </c>
      <c r="D67" s="41"/>
      <c r="E67" s="41"/>
      <c r="F67" s="40"/>
    </row>
    <row r="68" spans="1:6" ht="27.6" x14ac:dyDescent="0.25">
      <c r="A68" s="18" t="s">
        <v>83</v>
      </c>
      <c r="B68" s="41">
        <v>34270.49209</v>
      </c>
      <c r="C68" s="41">
        <v>400</v>
      </c>
      <c r="D68" s="41">
        <v>100</v>
      </c>
      <c r="E68" s="41"/>
      <c r="F68" s="40"/>
    </row>
    <row r="69" spans="1:6" ht="27.6" x14ac:dyDescent="0.25">
      <c r="A69" s="18" t="s">
        <v>84</v>
      </c>
      <c r="B69" s="41">
        <v>2577.3072400000001</v>
      </c>
      <c r="C69" s="41"/>
      <c r="D69" s="41"/>
      <c r="E69" s="41"/>
      <c r="F69" s="40"/>
    </row>
    <row r="70" spans="1:6" ht="27.6" x14ac:dyDescent="0.25">
      <c r="A70" s="18" t="s">
        <v>85</v>
      </c>
      <c r="B70" s="41">
        <v>4218.2316000000001</v>
      </c>
      <c r="C70" s="41"/>
      <c r="D70" s="41"/>
      <c r="E70" s="41"/>
      <c r="F70" s="40"/>
    </row>
    <row r="71" spans="1:6" s="62" customFormat="1" x14ac:dyDescent="0.25">
      <c r="A71" s="66" t="s">
        <v>115</v>
      </c>
      <c r="B71" s="64">
        <v>500000</v>
      </c>
      <c r="C71" s="64"/>
      <c r="D71" s="64"/>
      <c r="E71" s="64"/>
      <c r="F71" s="63"/>
    </row>
    <row r="72" spans="1:6" x14ac:dyDescent="0.25">
      <c r="A72" s="19" t="s">
        <v>86</v>
      </c>
      <c r="B72" s="42">
        <f>SUM(B39:B71)</f>
        <v>1631878.0361400004</v>
      </c>
      <c r="C72" s="42">
        <v>32191.457399999999</v>
      </c>
      <c r="D72" s="42">
        <v>21142.08294</v>
      </c>
      <c r="E72" s="42">
        <v>490862.94808</v>
      </c>
      <c r="F72" s="40"/>
    </row>
    <row r="73" spans="1:6" x14ac:dyDescent="0.25">
      <c r="B73" s="40"/>
      <c r="C73" s="40"/>
      <c r="D73" s="40"/>
      <c r="E73" s="40"/>
    </row>
  </sheetData>
  <mergeCells count="35">
    <mergeCell ref="A32:D32"/>
    <mergeCell ref="A33:D33"/>
    <mergeCell ref="A34:D34"/>
    <mergeCell ref="A10:D10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:E1"/>
    <mergeCell ref="A2:E2"/>
    <mergeCell ref="A5:D5"/>
    <mergeCell ref="A35:D35"/>
    <mergeCell ref="A37:A38"/>
    <mergeCell ref="B37:B38"/>
    <mergeCell ref="C37:E37"/>
    <mergeCell ref="A7:D7"/>
    <mergeCell ref="A8:D8"/>
    <mergeCell ref="A9:D9"/>
    <mergeCell ref="A11:D11"/>
    <mergeCell ref="A12:D12"/>
    <mergeCell ref="A13:D13"/>
    <mergeCell ref="A14:D14"/>
    <mergeCell ref="A15:D15"/>
    <mergeCell ref="A16:D16"/>
  </mergeCells>
  <pageMargins left="0.70866141732283472" right="0.41" top="0.39" bottom="0.34" header="0.31496062992125984" footer="0.2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view="pageBreakPreview" zoomScaleNormal="100" zoomScaleSheetLayoutView="100" workbookViewId="0">
      <selection activeCell="A17" sqref="A17"/>
    </sheetView>
  </sheetViews>
  <sheetFormatPr defaultColWidth="8.77734375" defaultRowHeight="13.8" x14ac:dyDescent="0.25"/>
  <cols>
    <col min="1" max="1" width="38.21875" style="30" customWidth="1"/>
    <col min="2" max="2" width="13.21875" style="30" customWidth="1"/>
    <col min="3" max="3" width="10.5546875" style="30" customWidth="1"/>
    <col min="4" max="4" width="13.44140625" style="30" customWidth="1"/>
    <col min="5" max="5" width="13.21875" style="30" customWidth="1"/>
    <col min="6" max="6" width="13.44140625" style="30" customWidth="1"/>
    <col min="7" max="7" width="14.5546875" style="30" customWidth="1"/>
    <col min="8" max="8" width="14.44140625" style="30" customWidth="1"/>
    <col min="9" max="9" width="13.77734375" style="30" customWidth="1"/>
    <col min="10" max="10" width="12.77734375" style="30" customWidth="1"/>
    <col min="11" max="11" width="11" style="30" customWidth="1"/>
    <col min="12" max="12" width="13.77734375" style="30" customWidth="1"/>
    <col min="13" max="13" width="14.33203125" style="30" customWidth="1"/>
    <col min="14" max="15" width="13.33203125" style="30" customWidth="1"/>
    <col min="16" max="16" width="10.5546875" style="30" customWidth="1"/>
    <col min="17" max="16384" width="8.77734375" style="30"/>
  </cols>
  <sheetData>
    <row r="1" spans="1:20" s="27" customFormat="1" ht="15.6" x14ac:dyDescent="0.3">
      <c r="A1" s="26" t="s">
        <v>53</v>
      </c>
      <c r="C1" s="28" t="s">
        <v>13</v>
      </c>
    </row>
    <row r="2" spans="1:20" x14ac:dyDescent="0.25">
      <c r="A2" s="29" t="str">
        <f>TEXT(EndData2,"[$-FC19]ДД.ММ.ГГГ")</f>
        <v>09.04.2021</v>
      </c>
      <c r="B2" s="29">
        <f>A2+1</f>
        <v>44296</v>
      </c>
      <c r="C2" s="25" t="str">
        <f>TEXT(B2,"[$-FC19]ДД.ММ.ГГГ")</f>
        <v>10.04.2021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39.6" x14ac:dyDescent="0.25">
      <c r="A4" s="20" t="s">
        <v>30</v>
      </c>
      <c r="B4" s="23">
        <v>20000</v>
      </c>
      <c r="C4" s="23">
        <v>20209.25</v>
      </c>
      <c r="D4" s="23">
        <v>17268.75</v>
      </c>
      <c r="E4" s="23">
        <v>6416</v>
      </c>
      <c r="F4" s="23">
        <v>5515</v>
      </c>
      <c r="G4" s="23">
        <v>22792.833330000001</v>
      </c>
      <c r="H4" s="23">
        <v>9975.2620000000006</v>
      </c>
      <c r="I4" s="23">
        <v>12000</v>
      </c>
      <c r="J4" s="23">
        <v>9360.6666700000005</v>
      </c>
      <c r="K4" s="23">
        <v>712.75</v>
      </c>
      <c r="L4" s="23">
        <v>25826</v>
      </c>
      <c r="M4" s="23">
        <v>5235.8333199999997</v>
      </c>
      <c r="N4" s="23">
        <v>16016.833000000001</v>
      </c>
      <c r="O4" s="23">
        <v>17000</v>
      </c>
      <c r="P4" s="43">
        <v>188329.17832000001</v>
      </c>
      <c r="Q4" s="31"/>
      <c r="R4" s="31"/>
      <c r="S4" s="31"/>
      <c r="T4" s="31"/>
    </row>
    <row r="5" spans="1:20" ht="26.4" x14ac:dyDescent="0.25">
      <c r="A5" s="20" t="s">
        <v>31</v>
      </c>
      <c r="B5" s="23">
        <v>1404</v>
      </c>
      <c r="C5" s="23">
        <v>10197.026</v>
      </c>
      <c r="D5" s="23">
        <v>604.66600000000005</v>
      </c>
      <c r="E5" s="23">
        <v>1309</v>
      </c>
      <c r="F5" s="23">
        <v>253</v>
      </c>
      <c r="G5" s="23">
        <v>10900.166660000001</v>
      </c>
      <c r="H5" s="23">
        <v>987.10500000000002</v>
      </c>
      <c r="I5" s="23"/>
      <c r="J5" s="23">
        <v>1012.15275</v>
      </c>
      <c r="K5" s="23">
        <v>1750</v>
      </c>
      <c r="L5" s="23">
        <v>1856</v>
      </c>
      <c r="M5" s="23">
        <v>309.75</v>
      </c>
      <c r="N5" s="23">
        <v>2518.8000000000002</v>
      </c>
      <c r="O5" s="23">
        <v>7435.9074499999997</v>
      </c>
      <c r="P5" s="43">
        <v>40537.573859999997</v>
      </c>
      <c r="Q5" s="31"/>
      <c r="R5" s="31"/>
      <c r="S5" s="31"/>
      <c r="T5" s="31"/>
    </row>
    <row r="6" spans="1:20" ht="39.6" x14ac:dyDescent="0.25">
      <c r="A6" s="20" t="s">
        <v>32</v>
      </c>
      <c r="B6" s="23">
        <v>79300.824519999995</v>
      </c>
      <c r="C6" s="23">
        <v>35055.25</v>
      </c>
      <c r="D6" s="23">
        <v>10442.333000000001</v>
      </c>
      <c r="E6" s="23">
        <v>4414</v>
      </c>
      <c r="F6" s="23">
        <v>495</v>
      </c>
      <c r="G6" s="23">
        <v>17088.25</v>
      </c>
      <c r="H6" s="23">
        <v>12338.786</v>
      </c>
      <c r="I6" s="23">
        <v>2500</v>
      </c>
      <c r="J6" s="23">
        <v>24515.364000000001</v>
      </c>
      <c r="K6" s="23">
        <v>5471.3</v>
      </c>
      <c r="L6" s="23">
        <v>10390.083329999999</v>
      </c>
      <c r="M6" s="23">
        <v>7066.25</v>
      </c>
      <c r="N6" s="23">
        <v>5500</v>
      </c>
      <c r="O6" s="23">
        <v>20775.51412</v>
      </c>
      <c r="P6" s="43">
        <v>235352.95496999999</v>
      </c>
      <c r="Q6" s="31"/>
      <c r="R6" s="31"/>
      <c r="S6" s="31"/>
      <c r="T6" s="31"/>
    </row>
    <row r="7" spans="1:20" ht="96.6" customHeight="1" x14ac:dyDescent="0.25">
      <c r="A7" s="20" t="s">
        <v>33</v>
      </c>
      <c r="B7" s="23">
        <v>1332.66</v>
      </c>
      <c r="C7" s="23"/>
      <c r="D7" s="23">
        <v>309.45999999999998</v>
      </c>
      <c r="E7" s="23"/>
      <c r="F7" s="23"/>
      <c r="G7" s="23">
        <v>700</v>
      </c>
      <c r="H7" s="23"/>
      <c r="I7" s="23"/>
      <c r="J7" s="23">
        <v>1383.4767999999999</v>
      </c>
      <c r="K7" s="23">
        <v>60.696330000000003</v>
      </c>
      <c r="L7" s="23">
        <v>94.31</v>
      </c>
      <c r="M7" s="23"/>
      <c r="N7" s="23">
        <v>616.68179999999995</v>
      </c>
      <c r="O7" s="23"/>
      <c r="P7" s="43">
        <v>4497.2849299999998</v>
      </c>
      <c r="Q7" s="31"/>
      <c r="R7" s="31"/>
      <c r="S7" s="31"/>
      <c r="T7" s="31"/>
    </row>
    <row r="8" spans="1:20" ht="72" customHeight="1" x14ac:dyDescent="0.25">
      <c r="A8" s="20" t="s">
        <v>34</v>
      </c>
      <c r="B8" s="23"/>
      <c r="C8" s="23">
        <v>4474.75</v>
      </c>
      <c r="D8" s="23">
        <v>652.75</v>
      </c>
      <c r="E8" s="23">
        <v>511</v>
      </c>
      <c r="F8" s="23">
        <v>173.5</v>
      </c>
      <c r="G8" s="23">
        <v>654.33333000000005</v>
      </c>
      <c r="H8" s="23">
        <v>34.9</v>
      </c>
      <c r="I8" s="23"/>
      <c r="J8" s="23"/>
      <c r="K8" s="23"/>
      <c r="L8" s="23">
        <v>267.25</v>
      </c>
      <c r="M8" s="23">
        <v>246.41666000000001</v>
      </c>
      <c r="N8" s="23">
        <v>247.833</v>
      </c>
      <c r="O8" s="23">
        <v>150</v>
      </c>
      <c r="P8" s="43">
        <v>7412.7329900000004</v>
      </c>
      <c r="Q8" s="31"/>
      <c r="R8" s="31"/>
      <c r="S8" s="31"/>
      <c r="T8" s="31"/>
    </row>
    <row r="9" spans="1:20" ht="79.2" x14ac:dyDescent="0.25">
      <c r="A9" s="20" t="s">
        <v>35</v>
      </c>
      <c r="B9" s="23">
        <v>750.12</v>
      </c>
      <c r="C9" s="23">
        <v>342.58301999999998</v>
      </c>
      <c r="D9" s="23">
        <v>186.833</v>
      </c>
      <c r="E9" s="23">
        <v>94</v>
      </c>
      <c r="F9" s="23"/>
      <c r="G9" s="23">
        <v>93.416659999999993</v>
      </c>
      <c r="H9" s="23"/>
      <c r="I9" s="23">
        <v>82</v>
      </c>
      <c r="J9" s="23">
        <v>83.165599999999998</v>
      </c>
      <c r="K9" s="23">
        <v>72.912000000000006</v>
      </c>
      <c r="L9" s="23">
        <v>70</v>
      </c>
      <c r="M9" s="23">
        <v>199.904</v>
      </c>
      <c r="N9" s="23"/>
      <c r="O9" s="23">
        <v>110.842</v>
      </c>
      <c r="P9" s="43">
        <v>2085.77628</v>
      </c>
      <c r="Q9" s="31"/>
      <c r="R9" s="31"/>
      <c r="S9" s="31"/>
      <c r="T9" s="31"/>
    </row>
    <row r="10" spans="1:20" ht="52.8" x14ac:dyDescent="0.25">
      <c r="A10" s="20" t="s">
        <v>36</v>
      </c>
      <c r="B10" s="23"/>
      <c r="C10" s="23"/>
      <c r="D10" s="23">
        <v>204.84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43">
        <v>204.84</v>
      </c>
      <c r="Q10" s="31"/>
      <c r="R10" s="31"/>
      <c r="S10" s="31"/>
      <c r="T10" s="31"/>
    </row>
    <row r="11" spans="1:20" ht="97.8" customHeight="1" x14ac:dyDescent="0.25">
      <c r="A11" s="20" t="s">
        <v>37</v>
      </c>
      <c r="B11" s="23"/>
      <c r="C11" s="23"/>
      <c r="D11" s="23"/>
      <c r="E11" s="23"/>
      <c r="F11" s="23"/>
      <c r="G11" s="23"/>
      <c r="H11" s="23"/>
      <c r="I11" s="23"/>
      <c r="J11" s="23">
        <v>80.900000000000006</v>
      </c>
      <c r="K11" s="23"/>
      <c r="L11" s="23"/>
      <c r="M11" s="23"/>
      <c r="N11" s="23"/>
      <c r="O11" s="23"/>
      <c r="P11" s="43">
        <v>80.900000000000006</v>
      </c>
      <c r="Q11" s="31"/>
      <c r="R11" s="31"/>
      <c r="S11" s="31"/>
      <c r="T11" s="31"/>
    </row>
    <row r="12" spans="1:20" ht="79.2" x14ac:dyDescent="0.25">
      <c r="A12" s="20" t="s">
        <v>38</v>
      </c>
      <c r="B12" s="23"/>
      <c r="C12" s="23"/>
      <c r="D12" s="23"/>
      <c r="E12" s="23"/>
      <c r="F12" s="23"/>
      <c r="G12" s="23"/>
      <c r="H12" s="23"/>
      <c r="I12" s="23"/>
      <c r="J12" s="23">
        <v>65</v>
      </c>
      <c r="K12" s="23"/>
      <c r="L12" s="23"/>
      <c r="M12" s="23"/>
      <c r="N12" s="23"/>
      <c r="O12" s="23"/>
      <c r="P12" s="43">
        <v>65</v>
      </c>
      <c r="Q12" s="31"/>
      <c r="R12" s="31"/>
      <c r="S12" s="31"/>
      <c r="T12" s="31"/>
    </row>
    <row r="13" spans="1:20" ht="304.8" customHeight="1" x14ac:dyDescent="0.25">
      <c r="A13" s="20" t="s">
        <v>39</v>
      </c>
      <c r="B13" s="23"/>
      <c r="C13" s="23"/>
      <c r="D13" s="23"/>
      <c r="E13" s="23">
        <v>1369.2834</v>
      </c>
      <c r="F13" s="23"/>
      <c r="G13" s="23"/>
      <c r="H13" s="23"/>
      <c r="I13" s="23"/>
      <c r="J13" s="23">
        <v>3700</v>
      </c>
      <c r="K13" s="23"/>
      <c r="L13" s="23"/>
      <c r="M13" s="23"/>
      <c r="N13" s="23"/>
      <c r="O13" s="23"/>
      <c r="P13" s="43">
        <v>5069.2834000000003</v>
      </c>
      <c r="Q13" s="31"/>
      <c r="R13" s="31"/>
      <c r="S13" s="31"/>
      <c r="T13" s="31"/>
    </row>
    <row r="14" spans="1:20" ht="158.4" x14ac:dyDescent="0.25">
      <c r="A14" s="20" t="s">
        <v>40</v>
      </c>
      <c r="B14" s="23">
        <v>169181.50214</v>
      </c>
      <c r="C14" s="23">
        <v>51000</v>
      </c>
      <c r="D14" s="23">
        <v>28389.33</v>
      </c>
      <c r="E14" s="23"/>
      <c r="F14" s="23">
        <v>3614.5</v>
      </c>
      <c r="G14" s="23"/>
      <c r="H14" s="23">
        <v>400</v>
      </c>
      <c r="I14" s="23"/>
      <c r="J14" s="23">
        <v>12376.7</v>
      </c>
      <c r="K14" s="23"/>
      <c r="L14" s="23">
        <v>12599.36</v>
      </c>
      <c r="M14" s="23"/>
      <c r="N14" s="23">
        <v>10000</v>
      </c>
      <c r="O14" s="23"/>
      <c r="P14" s="43">
        <v>287561.39214000001</v>
      </c>
      <c r="Q14" s="31"/>
      <c r="R14" s="31"/>
      <c r="S14" s="31"/>
      <c r="T14" s="31"/>
    </row>
    <row r="15" spans="1:20" ht="92.4" x14ac:dyDescent="0.25">
      <c r="A15" s="20" t="s">
        <v>41</v>
      </c>
      <c r="B15" s="23">
        <v>11000</v>
      </c>
      <c r="C15" s="23">
        <v>4500</v>
      </c>
      <c r="D15" s="23"/>
      <c r="E15" s="23"/>
      <c r="F15" s="23"/>
      <c r="G15" s="23">
        <v>452.7</v>
      </c>
      <c r="H15" s="23">
        <v>1200</v>
      </c>
      <c r="I15" s="23"/>
      <c r="J15" s="23"/>
      <c r="K15" s="23"/>
      <c r="L15" s="23"/>
      <c r="M15" s="23"/>
      <c r="N15" s="23">
        <v>2200</v>
      </c>
      <c r="O15" s="23"/>
      <c r="P15" s="43">
        <v>19352.7</v>
      </c>
      <c r="Q15" s="31"/>
      <c r="R15" s="31"/>
      <c r="S15" s="31"/>
      <c r="T15" s="31"/>
    </row>
    <row r="16" spans="1:20" ht="123.6" customHeight="1" x14ac:dyDescent="0.25">
      <c r="A16" s="20" t="s">
        <v>42</v>
      </c>
      <c r="B16" s="23"/>
      <c r="C16" s="23">
        <v>7.4474400000000003</v>
      </c>
      <c r="D16" s="23"/>
      <c r="E16" s="23"/>
      <c r="F16" s="23"/>
      <c r="G16" s="23"/>
      <c r="H16" s="23"/>
      <c r="I16" s="23"/>
      <c r="J16" s="23">
        <v>3.7250000000000001</v>
      </c>
      <c r="K16" s="23"/>
      <c r="L16" s="23"/>
      <c r="M16" s="23"/>
      <c r="N16" s="23"/>
      <c r="O16" s="23"/>
      <c r="P16" s="43">
        <v>11.17244</v>
      </c>
      <c r="Q16" s="31"/>
      <c r="R16" s="31"/>
      <c r="S16" s="31"/>
      <c r="T16" s="31"/>
    </row>
    <row r="17" spans="1:20" ht="108" customHeight="1" x14ac:dyDescent="0.25">
      <c r="A17" s="20" t="s">
        <v>43</v>
      </c>
      <c r="B17" s="23">
        <v>10850</v>
      </c>
      <c r="C17" s="23">
        <v>2050</v>
      </c>
      <c r="D17" s="23"/>
      <c r="E17" s="23"/>
      <c r="F17" s="23"/>
      <c r="G17" s="23"/>
      <c r="H17" s="23">
        <v>51</v>
      </c>
      <c r="I17" s="23">
        <v>10</v>
      </c>
      <c r="J17" s="23">
        <v>1526</v>
      </c>
      <c r="K17" s="23"/>
      <c r="L17" s="23">
        <v>10.8</v>
      </c>
      <c r="M17" s="23"/>
      <c r="N17" s="23">
        <v>495.75</v>
      </c>
      <c r="O17" s="23"/>
      <c r="P17" s="43">
        <v>14993.55</v>
      </c>
      <c r="Q17" s="31"/>
      <c r="R17" s="31"/>
      <c r="S17" s="31"/>
      <c r="T17" s="31"/>
    </row>
    <row r="18" spans="1:20" ht="118.8" x14ac:dyDescent="0.25">
      <c r="A18" s="20" t="s">
        <v>44</v>
      </c>
      <c r="B18" s="23">
        <v>85985.813160000005</v>
      </c>
      <c r="C18" s="23">
        <v>20000</v>
      </c>
      <c r="D18" s="23">
        <v>9695.3279999999995</v>
      </c>
      <c r="E18" s="23"/>
      <c r="F18" s="23">
        <v>1586.65</v>
      </c>
      <c r="G18" s="23"/>
      <c r="H18" s="23"/>
      <c r="I18" s="23">
        <v>17</v>
      </c>
      <c r="J18" s="23">
        <v>15000</v>
      </c>
      <c r="K18" s="23"/>
      <c r="L18" s="23">
        <v>2656.7</v>
      </c>
      <c r="M18" s="23"/>
      <c r="N18" s="23">
        <v>3295</v>
      </c>
      <c r="O18" s="23"/>
      <c r="P18" s="43">
        <v>138236.49116000001</v>
      </c>
      <c r="Q18" s="31"/>
      <c r="R18" s="31"/>
      <c r="S18" s="31"/>
      <c r="T18" s="31"/>
    </row>
    <row r="19" spans="1:20" ht="58.8" customHeight="1" x14ac:dyDescent="0.25">
      <c r="A19" s="20" t="s">
        <v>45</v>
      </c>
      <c r="B19" s="23">
        <v>2457.0164399999999</v>
      </c>
      <c r="C19" s="23">
        <v>3988.8339999999998</v>
      </c>
      <c r="D19" s="23">
        <v>2523</v>
      </c>
      <c r="E19" s="23">
        <v>1471.5</v>
      </c>
      <c r="F19" s="23">
        <v>331.2</v>
      </c>
      <c r="G19" s="23">
        <v>2500</v>
      </c>
      <c r="H19" s="23">
        <v>115.02257</v>
      </c>
      <c r="I19" s="23">
        <v>35</v>
      </c>
      <c r="J19" s="23">
        <v>1827</v>
      </c>
      <c r="K19" s="23">
        <v>370</v>
      </c>
      <c r="L19" s="23">
        <v>400</v>
      </c>
      <c r="M19" s="23">
        <v>400</v>
      </c>
      <c r="N19" s="23">
        <v>1376.14096</v>
      </c>
      <c r="O19" s="23">
        <v>1603.2221999999999</v>
      </c>
      <c r="P19" s="43">
        <v>19397.936170000001</v>
      </c>
      <c r="Q19" s="31"/>
      <c r="R19" s="31"/>
      <c r="S19" s="31"/>
      <c r="T19" s="31"/>
    </row>
    <row r="20" spans="1:20" ht="92.4" x14ac:dyDescent="0.25">
      <c r="A20" s="20" t="s">
        <v>46</v>
      </c>
      <c r="B20" s="23">
        <v>427.15300000000002</v>
      </c>
      <c r="C20" s="23"/>
      <c r="D20" s="23">
        <v>261</v>
      </c>
      <c r="E20" s="23"/>
      <c r="F20" s="23"/>
      <c r="G20" s="23"/>
      <c r="H20" s="23"/>
      <c r="I20" s="23"/>
      <c r="J20" s="23"/>
      <c r="K20" s="23"/>
      <c r="L20" s="23">
        <v>199.5</v>
      </c>
      <c r="M20" s="23"/>
      <c r="N20" s="23"/>
      <c r="O20" s="23"/>
      <c r="P20" s="43">
        <v>887.65300000000002</v>
      </c>
      <c r="Q20" s="31"/>
      <c r="R20" s="31"/>
      <c r="S20" s="31"/>
      <c r="T20" s="31"/>
    </row>
    <row r="21" spans="1:20" ht="79.2" x14ac:dyDescent="0.25">
      <c r="A21" s="20" t="s">
        <v>47</v>
      </c>
      <c r="B21" s="23"/>
      <c r="C21" s="23">
        <v>1696.2369900000001</v>
      </c>
      <c r="D21" s="23">
        <v>655.1</v>
      </c>
      <c r="E21" s="23">
        <v>440.93867999999998</v>
      </c>
      <c r="F21" s="23"/>
      <c r="G21" s="23">
        <v>399.66665999999998</v>
      </c>
      <c r="H21" s="23"/>
      <c r="I21" s="23"/>
      <c r="J21" s="23">
        <v>376.07400000000001</v>
      </c>
      <c r="K21" s="23">
        <v>305</v>
      </c>
      <c r="L21" s="23"/>
      <c r="M21" s="23"/>
      <c r="N21" s="23"/>
      <c r="O21" s="23"/>
      <c r="P21" s="43">
        <v>3873.0163299999999</v>
      </c>
      <c r="Q21" s="31"/>
      <c r="R21" s="31"/>
      <c r="S21" s="31"/>
      <c r="T21" s="31"/>
    </row>
    <row r="22" spans="1:20" ht="79.2" x14ac:dyDescent="0.25">
      <c r="A22" s="20" t="s">
        <v>48</v>
      </c>
      <c r="B22" s="23"/>
      <c r="C22" s="23">
        <v>2733.5545299999999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43">
        <v>2733.5545299999999</v>
      </c>
      <c r="Q22" s="31"/>
      <c r="R22" s="31"/>
      <c r="S22" s="31"/>
      <c r="T22" s="31"/>
    </row>
    <row r="23" spans="1:20" ht="39.6" x14ac:dyDescent="0.25">
      <c r="A23" s="20" t="s">
        <v>49</v>
      </c>
      <c r="B23" s="23"/>
      <c r="C23" s="23"/>
      <c r="D23" s="23"/>
      <c r="E23" s="23"/>
      <c r="F23" s="23"/>
      <c r="G23" s="23"/>
      <c r="H23" s="23"/>
      <c r="I23" s="23"/>
      <c r="J23" s="23">
        <v>30.218109999999999</v>
      </c>
      <c r="K23" s="23"/>
      <c r="L23" s="23">
        <v>30.218109999999999</v>
      </c>
      <c r="M23" s="23"/>
      <c r="N23" s="23">
        <v>90.654330000000002</v>
      </c>
      <c r="O23" s="23"/>
      <c r="P23" s="43">
        <v>151.09055000000001</v>
      </c>
      <c r="Q23" s="31"/>
      <c r="R23" s="31"/>
      <c r="S23" s="31"/>
      <c r="T23" s="31"/>
    </row>
    <row r="24" spans="1:20" ht="39.6" x14ac:dyDescent="0.25">
      <c r="A24" s="20" t="s">
        <v>50</v>
      </c>
      <c r="B24" s="23"/>
      <c r="C24" s="23"/>
      <c r="D24" s="23">
        <v>253.85</v>
      </c>
      <c r="E24" s="23">
        <v>111.11668</v>
      </c>
      <c r="F24" s="23">
        <v>42.683320000000002</v>
      </c>
      <c r="G24" s="23">
        <v>205.11668</v>
      </c>
      <c r="H24" s="23">
        <v>73.616680000000002</v>
      </c>
      <c r="I24" s="23">
        <v>18.916689999999999</v>
      </c>
      <c r="J24" s="23">
        <v>431.5</v>
      </c>
      <c r="K24" s="23">
        <v>68.7</v>
      </c>
      <c r="L24" s="23">
        <v>125.43331999999999</v>
      </c>
      <c r="M24" s="23">
        <v>108.58332</v>
      </c>
      <c r="N24" s="23">
        <v>105.96668</v>
      </c>
      <c r="O24" s="23">
        <v>38.383319999999998</v>
      </c>
      <c r="P24" s="43">
        <v>1583.8666900000001</v>
      </c>
      <c r="Q24" s="31"/>
      <c r="R24" s="31"/>
      <c r="S24" s="31"/>
      <c r="T24" s="31"/>
    </row>
    <row r="25" spans="1:20" ht="54" customHeight="1" x14ac:dyDescent="0.25">
      <c r="A25" s="20" t="s">
        <v>51</v>
      </c>
      <c r="B25" s="23">
        <v>12000</v>
      </c>
      <c r="C25" s="23">
        <v>5000</v>
      </c>
      <c r="D25" s="23">
        <v>200</v>
      </c>
      <c r="E25" s="23">
        <v>1236.7931599999999</v>
      </c>
      <c r="F25" s="23">
        <v>146.76805999999999</v>
      </c>
      <c r="G25" s="23">
        <v>63.6</v>
      </c>
      <c r="H25" s="23">
        <v>354.27112</v>
      </c>
      <c r="I25" s="23">
        <v>97.949340000000007</v>
      </c>
      <c r="J25" s="23">
        <v>1500</v>
      </c>
      <c r="K25" s="23">
        <v>474.52057000000002</v>
      </c>
      <c r="L25" s="23">
        <v>158.56922</v>
      </c>
      <c r="M25" s="23">
        <v>503.8</v>
      </c>
      <c r="N25" s="23">
        <v>200</v>
      </c>
      <c r="O25" s="23"/>
      <c r="P25" s="43">
        <v>21936.27147</v>
      </c>
      <c r="Q25" s="31"/>
      <c r="R25" s="31"/>
      <c r="S25" s="31"/>
      <c r="T25" s="31"/>
    </row>
    <row r="26" spans="1:20" x14ac:dyDescent="0.25">
      <c r="A26" s="21" t="s">
        <v>52</v>
      </c>
      <c r="B26" s="24">
        <v>394689.08925999998</v>
      </c>
      <c r="C26" s="24">
        <v>161254.93197999999</v>
      </c>
      <c r="D26" s="24">
        <v>71647.240000000005</v>
      </c>
      <c r="E26" s="24">
        <v>17373.63192</v>
      </c>
      <c r="F26" s="24">
        <v>12158.301380000001</v>
      </c>
      <c r="G26" s="24">
        <v>55850.083319999998</v>
      </c>
      <c r="H26" s="24">
        <v>25529.963370000001</v>
      </c>
      <c r="I26" s="24">
        <v>14760.866029999999</v>
      </c>
      <c r="J26" s="24">
        <v>73271.942930000005</v>
      </c>
      <c r="K26" s="24">
        <v>9285.8788999999997</v>
      </c>
      <c r="L26" s="24">
        <v>54684.223980000002</v>
      </c>
      <c r="M26" s="24">
        <v>14070.5373</v>
      </c>
      <c r="N26" s="24">
        <v>42663.659769999998</v>
      </c>
      <c r="O26" s="24">
        <v>47113.86909</v>
      </c>
      <c r="P26" s="43">
        <v>994354.21923000005</v>
      </c>
      <c r="Q26" s="39"/>
      <c r="R26" s="39"/>
      <c r="S26" s="39"/>
      <c r="T26" s="39"/>
    </row>
    <row r="27" spans="1:20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20" x14ac:dyDescent="0.25">
      <c r="A28" s="35" t="s">
        <v>114</v>
      </c>
      <c r="B28" s="44">
        <f>P26+Учреждения!B72</f>
        <v>2626232.2553700004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20" ht="32.25" customHeight="1" x14ac:dyDescent="0.25">
      <c r="A29" s="35" t="s">
        <v>116</v>
      </c>
      <c r="B29" s="44">
        <v>2175798.5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</sheetData>
  <pageMargins left="0.35" right="0.23622047244094491" top="0.28999999999999998" bottom="0.31" header="0.19685039370078741" footer="0.15748031496062992"/>
  <pageSetup paperSize="9" scale="60" fitToHeight="3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2021-04-19T03:27:27Z</dcterms:modified>
</cp:coreProperties>
</file>