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Учреждения!$41:$42</definedName>
    <definedName name="_xlnm.Print_Area" localSheetId="1">'Муниципальные районы'!$A$1:$P$24</definedName>
    <definedName name="_xlnm.Print_Area" localSheetId="0">Учреждения!$A$1:$E$77</definedName>
  </definedNames>
  <calcPr calcId="162913"/>
</workbook>
</file>

<file path=xl/calcChain.xml><?xml version="1.0" encoding="utf-8"?>
<calcChain xmlns="http://schemas.openxmlformats.org/spreadsheetml/2006/main">
  <c r="B75" i="1" l="1"/>
  <c r="B22" i="2" s="1"/>
  <c r="E39" i="1" s="1"/>
  <c r="E8" i="1" s="1"/>
  <c r="E9" i="1"/>
  <c r="A2" i="2" l="1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<sst xmlns="http://schemas.openxmlformats.org/spreadsheetml/2006/main" count="115" uniqueCount="114">
  <si>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</si>
  <si>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</si>
  <si>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</si>
  <si>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</si>
  <si>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</si>
  <si>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</si>
  <si>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</si>
  <si>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</si>
  <si>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</si>
  <si>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</si>
  <si>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</si>
  <si>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</si>
  <si>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</si>
  <si>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</si>
  <si>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</si>
  <si>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</si>
  <si>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</si>
  <si>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</si>
  <si>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</si>
  <si>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</si>
  <si>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</si>
  <si>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</si>
  <si>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</si>
  <si>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</si>
  <si>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</si>
  <si>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</si>
  <si>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</si>
  <si>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</si>
  <si>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</si>
  <si>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</si>
  <si>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</si>
  <si>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</si>
  <si>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</si>
  <si>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</si>
  <si>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</si>
  <si>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</si>
  <si>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</si>
  <si>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</si>
  <si>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</si>
  <si>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</si>
  <si>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Осуществление первичного воинского учета на территориях, где отсутствуют военные комиссариаты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</si>
  <si>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</si>
  <si>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Выплата единовременного пособия при всех формах устройства детей, лишенных родительского попечения, в семью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</si>
  <si>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</si>
  <si>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</si>
  <si>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Реализация мероприятий по обеспечению жильем молодых семей</t>
  </si>
  <si>
    <t>Всего:</t>
  </si>
  <si>
    <t>16.04.2021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</si>
  <si>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</si>
  <si>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</si>
  <si>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</si>
  <si>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</si>
  <si>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</si>
  <si>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</si>
  <si>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</si>
  <si>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</si>
  <si>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</si>
  <si>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</si>
  <si>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</si>
  <si>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</si>
  <si>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</si>
  <si>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</si>
  <si>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</si>
  <si>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</si>
  <si>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</si>
  <si>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</si>
  <si>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</si>
  <si>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</si>
  <si>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</si>
  <si>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</si>
  <si>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</si>
  <si>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</si>
  <si>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</si>
  <si>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</si>
  <si>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</si>
  <si>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</si>
  <si>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</si>
  <si>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</si>
  <si>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</si>
  <si>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</si>
  <si>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</si>
  <si>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12.04.2021</t>
  </si>
  <si>
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(Трубопровод водоснабжения протяженностью 12 км в городе Вилючинске Камчатского края, Качатский край)</t>
  </si>
  <si>
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(Канализационный коллектор протяженностью 1,218 км с канализационной станцией и очистными сооружениями в жилом районе Рыбачий города Вилючинска Камчатского края, Камчатский край)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</si>
  <si>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по ул. Геофизическая в г. Елизово, Камчатский край)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</si>
  <si>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</si>
  <si>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</si>
  <si>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</si>
  <si>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</si>
  <si>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</si>
  <si>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полномочий в области лесных отношений</t>
  </si>
  <si>
    <t>Субвенции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</si>
  <si>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Иные межбюджетные трансферты на реализацию отдельных полномочий в области лекарственного обеспечения</t>
  </si>
  <si>
    <t>Субсидии на создание системы долговременного ухода за гражданами пожилого возраста и инвалидами</t>
  </si>
  <si>
    <t>Иные межбюджетные трансферты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</si>
  <si>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</si>
  <si>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при всех формах устройства детей, лишенных родительского попечения, в семью</t>
  </si>
  <si>
    <t>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</si>
  <si>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</si>
  <si>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</si>
  <si>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</si>
  <si>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</si>
  <si>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</si>
  <si>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</si>
  <si>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</si>
  <si>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на поддержку сельскохозяйственного производства по отдельным подотраслям растениеводства и животноводства</t>
  </si>
  <si>
    <t>Субсидии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</t>
  </si>
  <si>
    <t>Субвенции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</si>
  <si>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</si>
  <si>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(охрана и использование охотничьих ресурсов)</t>
  </si>
  <si>
    <t>Единая субвенция бюджетам субъектов Российской Федерации и бюджету г. Байконура (образование)</t>
  </si>
  <si>
    <t>Остатки средств на 12.04.2021</t>
  </si>
  <si>
    <t>Остатки бюджетных средств на 17.04.2021</t>
  </si>
  <si>
    <t>Всего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</si>
</sst>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70" formatCode="###\ ###\ ###\ ###\ ##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0">
    <xf numFmtId="0" fontId="0" fillId="0" borderId="0"/>
    <xf numFmtId="0" fontId="16" fillId="0" borderId="0"/>
    <xf numFmtId="0" fontId="16" fillId="0" borderId="0" applyNumberFormat="0" applyBorder="0" applyAlignment="0"/>
    <xf numFmtId="0" fontId="18" fillId="0" borderId="0"/>
    <xf numFmtId="0" fontId="16" fillId="0" borderId="0" applyNumberFormat="0" applyBorder="0" applyAlignment="0"/>
    <xf numFmtId="0" fontId="19" fillId="0" borderId="0"/>
    <xf numFmtId="0" fontId="19" fillId="0" borderId="0" applyNumberFormat="0" applyBorder="0" applyAlignment="0"/>
    <xf numFmtId="0" fontId="16" fillId="0" borderId="0"/>
    <xf numFmtId="0" fontId="19" fillId="0" borderId="0"/>
    <xf numFmtId="0" fontId="19" fillId="0" borderId="0" applyNumberFormat="0" applyBorder="0" applyAlignment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right" wrapText="1"/>
    </xf>
    <xf numFmtId="0" fontId="12" fillId="0" borderId="0" xfId="0" applyFont="1"/>
    <xf numFmtId="170" fontId="17" fillId="0" borderId="10" xfId="1" applyNumberFormat="1" applyFont="1" applyFill="1" applyBorder="1" applyAlignment="1" applyProtection="1">
      <alignment horizontal="right" vertical="center"/>
    </xf>
    <xf numFmtId="49" fontId="17" fillId="0" borderId="7" xfId="1" applyNumberFormat="1" applyFont="1" applyFill="1" applyBorder="1" applyAlignment="1" applyProtection="1">
      <alignment horizontal="left" vertical="center" wrapText="1"/>
    </xf>
    <xf numFmtId="49" fontId="17" fillId="0" borderId="8" xfId="1" applyNumberFormat="1" applyFont="1" applyFill="1" applyBorder="1" applyAlignment="1" applyProtection="1">
      <alignment horizontal="left" vertical="center" wrapText="1"/>
    </xf>
    <xf numFmtId="49" fontId="17" fillId="0" borderId="9" xfId="1" applyNumberFormat="1" applyFont="1" applyFill="1" applyBorder="1" applyAlignment="1" applyProtection="1">
      <alignment horizontal="left" vertical="center" wrapText="1"/>
    </xf>
    <xf numFmtId="164" fontId="7" fillId="0" borderId="4" xfId="0" applyNumberFormat="1" applyFont="1" applyBorder="1" applyAlignment="1">
      <alignment horizontal="right"/>
    </xf>
  </cellXfs>
  <cellStyles count="10">
    <cellStyle name="Обычный" xfId="0" builtinId="0"/>
    <cellStyle name="Обычный 2" xfId="2"/>
    <cellStyle name="Обычный 2 2" xfId="4"/>
    <cellStyle name="Обычный 2 2 2" xfId="9"/>
    <cellStyle name="Обычный 2 3" xfId="6"/>
    <cellStyle name="Обычный 3" xfId="1"/>
    <cellStyle name="Обычный 3 2" xfId="7"/>
    <cellStyle name="Обычный 3 2 2" xfId="8"/>
    <cellStyle name="Обычный 3 3" xfId="5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zoomScaleNormal="100" zoomScaleSheetLayoutView="100" workbookViewId="0">
      <selection activeCell="A75" sqref="A75:XFD75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4" width="14.44140625" style="30" customWidth="1"/>
    <col min="5" max="5" width="12.44140625" style="30" customWidth="1"/>
    <col min="6" max="6" width="12.5546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45" t="s">
        <v>0</v>
      </c>
      <c r="B1" s="45"/>
      <c r="C1" s="45"/>
      <c r="D1" s="45"/>
      <c r="E1" s="45"/>
      <c r="F1" s="36" t="s">
        <v>81</v>
      </c>
      <c r="G1" s="37" t="str">
        <f>TEXT(F1,"[$-FC19]ДД ММММ")</f>
        <v>12 апреля</v>
      </c>
      <c r="H1" s="37" t="str">
        <f>TEXT(F1,"[$-FC19]ДД.ММ.ГГГ \г")</f>
        <v>12.04.2021 г</v>
      </c>
    </row>
    <row r="2" spans="1:9" ht="15.6" x14ac:dyDescent="0.3">
      <c r="A2" s="45" t="str">
        <f>CONCATENATE("с ",G1," по ",G2,"ода")</f>
        <v>с 12 апреля по 16 апреля 2021 года</v>
      </c>
      <c r="B2" s="45"/>
      <c r="C2" s="45"/>
      <c r="D2" s="45"/>
      <c r="E2" s="45"/>
      <c r="F2" s="36" t="s">
        <v>47</v>
      </c>
      <c r="G2" s="37" t="str">
        <f>TEXT(F2,"[$-FC19]ДД ММММ ГГГ \г")</f>
        <v>16 апреля 2021 г</v>
      </c>
      <c r="H2" s="37" t="str">
        <f>TEXT(F2,"[$-FC19]ДД.ММ.ГГГ \г")</f>
        <v>16.04.2021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6" t="s">
        <v>111</v>
      </c>
      <c r="B5" s="47"/>
      <c r="C5" s="47"/>
      <c r="D5" s="48"/>
      <c r="E5" s="64">
        <v>2175798.5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55" t="s">
        <v>2</v>
      </c>
      <c r="B7" s="56"/>
      <c r="C7" s="56"/>
      <c r="D7" s="56"/>
      <c r="E7" s="12"/>
    </row>
    <row r="8" spans="1:9" x14ac:dyDescent="0.25">
      <c r="A8" s="50" t="s">
        <v>3</v>
      </c>
      <c r="B8" s="56"/>
      <c r="C8" s="56"/>
      <c r="D8" s="56"/>
      <c r="E8" s="8">
        <f>E39-E9</f>
        <v>611156.70985999994</v>
      </c>
    </row>
    <row r="9" spans="1:9" x14ac:dyDescent="0.25">
      <c r="A9" s="57" t="s">
        <v>4</v>
      </c>
      <c r="B9" s="56"/>
      <c r="C9" s="56"/>
      <c r="D9" s="56"/>
      <c r="E9" s="13">
        <f>SUM(E10:E38)</f>
        <v>211199.20000000004</v>
      </c>
    </row>
    <row r="10" spans="1:9" s="59" customFormat="1" ht="55.8" customHeight="1" x14ac:dyDescent="0.25">
      <c r="A10" s="61" t="s">
        <v>82</v>
      </c>
      <c r="B10" s="62"/>
      <c r="C10" s="62"/>
      <c r="D10" s="63"/>
      <c r="E10" s="58">
        <v>182.1</v>
      </c>
    </row>
    <row r="11" spans="1:9" s="59" customFormat="1" ht="51.6" customHeight="1" x14ac:dyDescent="0.25">
      <c r="A11" s="61" t="s">
        <v>83</v>
      </c>
      <c r="B11" s="62"/>
      <c r="C11" s="62"/>
      <c r="D11" s="63"/>
      <c r="E11" s="58">
        <v>303</v>
      </c>
    </row>
    <row r="12" spans="1:9" s="59" customFormat="1" ht="44.4" customHeight="1" x14ac:dyDescent="0.25">
      <c r="A12" s="61" t="s">
        <v>84</v>
      </c>
      <c r="B12" s="62"/>
      <c r="C12" s="62"/>
      <c r="D12" s="63"/>
      <c r="E12" s="58">
        <v>3779.3</v>
      </c>
    </row>
    <row r="13" spans="1:9" s="59" customFormat="1" ht="13.2" customHeight="1" x14ac:dyDescent="0.25">
      <c r="A13" s="61" t="s">
        <v>85</v>
      </c>
      <c r="B13" s="62"/>
      <c r="C13" s="62"/>
      <c r="D13" s="63"/>
      <c r="E13" s="58">
        <v>40201.5</v>
      </c>
    </row>
    <row r="14" spans="1:9" s="59" customFormat="1" ht="44.4" customHeight="1" x14ac:dyDescent="0.25">
      <c r="A14" s="61" t="s">
        <v>86</v>
      </c>
      <c r="B14" s="62"/>
      <c r="C14" s="62"/>
      <c r="D14" s="63"/>
      <c r="E14" s="58">
        <v>4042.7</v>
      </c>
    </row>
    <row r="15" spans="1:9" s="59" customFormat="1" ht="28.8" customHeight="1" x14ac:dyDescent="0.25">
      <c r="A15" s="61" t="s">
        <v>87</v>
      </c>
      <c r="B15" s="62"/>
      <c r="C15" s="62"/>
      <c r="D15" s="63"/>
      <c r="E15" s="58">
        <v>16793.099999999999</v>
      </c>
    </row>
    <row r="16" spans="1:9" s="59" customFormat="1" ht="31.2" customHeight="1" x14ac:dyDescent="0.25">
      <c r="A16" s="61" t="s">
        <v>88</v>
      </c>
      <c r="B16" s="62"/>
      <c r="C16" s="62"/>
      <c r="D16" s="63"/>
      <c r="E16" s="58">
        <v>101.8</v>
      </c>
    </row>
    <row r="17" spans="1:5" s="59" customFormat="1" x14ac:dyDescent="0.25">
      <c r="A17" s="61" t="s">
        <v>89</v>
      </c>
      <c r="B17" s="62"/>
      <c r="C17" s="62"/>
      <c r="D17" s="63"/>
      <c r="E17" s="58">
        <v>117.4</v>
      </c>
    </row>
    <row r="18" spans="1:5" s="59" customFormat="1" ht="13.2" customHeight="1" x14ac:dyDescent="0.25">
      <c r="A18" s="61" t="s">
        <v>90</v>
      </c>
      <c r="B18" s="62"/>
      <c r="C18" s="62"/>
      <c r="D18" s="63"/>
      <c r="E18" s="58">
        <v>2014.4</v>
      </c>
    </row>
    <row r="19" spans="1:5" s="59" customFormat="1" ht="30.6" customHeight="1" x14ac:dyDescent="0.25">
      <c r="A19" s="61" t="s">
        <v>91</v>
      </c>
      <c r="B19" s="62"/>
      <c r="C19" s="62"/>
      <c r="D19" s="63"/>
      <c r="E19" s="58">
        <v>27.3</v>
      </c>
    </row>
    <row r="20" spans="1:5" s="59" customFormat="1" ht="13.2" customHeight="1" x14ac:dyDescent="0.25">
      <c r="A20" s="61" t="s">
        <v>92</v>
      </c>
      <c r="B20" s="62"/>
      <c r="C20" s="62"/>
      <c r="D20" s="63"/>
      <c r="E20" s="58">
        <v>8801</v>
      </c>
    </row>
    <row r="21" spans="1:5" s="59" customFormat="1" ht="13.2" customHeight="1" x14ac:dyDescent="0.25">
      <c r="A21" s="61" t="s">
        <v>93</v>
      </c>
      <c r="B21" s="62"/>
      <c r="C21" s="62"/>
      <c r="D21" s="63"/>
      <c r="E21" s="58">
        <v>68.599999999999994</v>
      </c>
    </row>
    <row r="22" spans="1:5" s="59" customFormat="1" ht="81" customHeight="1" x14ac:dyDescent="0.25">
      <c r="A22" s="61" t="s">
        <v>94</v>
      </c>
      <c r="B22" s="62"/>
      <c r="C22" s="62"/>
      <c r="D22" s="63"/>
      <c r="E22" s="58">
        <v>255.7</v>
      </c>
    </row>
    <row r="23" spans="1:5" s="59" customFormat="1" ht="13.2" customHeight="1" x14ac:dyDescent="0.25">
      <c r="A23" s="61" t="s">
        <v>95</v>
      </c>
      <c r="B23" s="62"/>
      <c r="C23" s="62"/>
      <c r="D23" s="63"/>
      <c r="E23" s="58">
        <v>14278.7</v>
      </c>
    </row>
    <row r="24" spans="1:5" s="59" customFormat="1" ht="14.4" customHeight="1" x14ac:dyDescent="0.25">
      <c r="A24" s="61" t="s">
        <v>96</v>
      </c>
      <c r="B24" s="62"/>
      <c r="C24" s="62"/>
      <c r="D24" s="63"/>
      <c r="E24" s="58">
        <v>203.6</v>
      </c>
    </row>
    <row r="25" spans="1:5" s="59" customFormat="1" ht="13.2" customHeight="1" x14ac:dyDescent="0.25">
      <c r="A25" s="61" t="s">
        <v>97</v>
      </c>
      <c r="B25" s="62"/>
      <c r="C25" s="62"/>
      <c r="D25" s="63"/>
      <c r="E25" s="58">
        <v>7</v>
      </c>
    </row>
    <row r="26" spans="1:5" s="59" customFormat="1" ht="28.2" customHeight="1" x14ac:dyDescent="0.25">
      <c r="A26" s="61" t="s">
        <v>98</v>
      </c>
      <c r="B26" s="62"/>
      <c r="C26" s="62"/>
      <c r="D26" s="63"/>
      <c r="E26" s="58">
        <v>3821.9</v>
      </c>
    </row>
    <row r="27" spans="1:5" s="59" customFormat="1" ht="13.2" customHeight="1" x14ac:dyDescent="0.25">
      <c r="A27" s="61" t="s">
        <v>99</v>
      </c>
      <c r="B27" s="62"/>
      <c r="C27" s="62"/>
      <c r="D27" s="63"/>
      <c r="E27" s="58">
        <v>41735.1</v>
      </c>
    </row>
    <row r="28" spans="1:5" s="59" customFormat="1" ht="30" customHeight="1" x14ac:dyDescent="0.25">
      <c r="A28" s="61" t="s">
        <v>100</v>
      </c>
      <c r="B28" s="62"/>
      <c r="C28" s="62"/>
      <c r="D28" s="63"/>
      <c r="E28" s="58">
        <v>1696.6</v>
      </c>
    </row>
    <row r="29" spans="1:5" s="59" customFormat="1" ht="28.2" customHeight="1" x14ac:dyDescent="0.25">
      <c r="A29" s="61" t="s">
        <v>101</v>
      </c>
      <c r="B29" s="62"/>
      <c r="C29" s="62"/>
      <c r="D29" s="63"/>
      <c r="E29" s="58">
        <v>2222.1999999999998</v>
      </c>
    </row>
    <row r="30" spans="1:5" s="59" customFormat="1" ht="55.8" customHeight="1" x14ac:dyDescent="0.25">
      <c r="A30" s="61" t="s">
        <v>102</v>
      </c>
      <c r="B30" s="62"/>
      <c r="C30" s="62"/>
      <c r="D30" s="63"/>
      <c r="E30" s="58">
        <v>16189.3</v>
      </c>
    </row>
    <row r="31" spans="1:5" s="59" customFormat="1" ht="45.6" customHeight="1" x14ac:dyDescent="0.25">
      <c r="A31" s="61" t="s">
        <v>103</v>
      </c>
      <c r="B31" s="62"/>
      <c r="C31" s="62"/>
      <c r="D31" s="63"/>
      <c r="E31" s="58">
        <v>7024.3</v>
      </c>
    </row>
    <row r="32" spans="1:5" s="59" customFormat="1" ht="31.2" customHeight="1" x14ac:dyDescent="0.25">
      <c r="A32" s="61" t="s">
        <v>104</v>
      </c>
      <c r="B32" s="62"/>
      <c r="C32" s="62"/>
      <c r="D32" s="63"/>
      <c r="E32" s="58">
        <v>5000</v>
      </c>
    </row>
    <row r="33" spans="1:6" s="59" customFormat="1" ht="13.2" customHeight="1" x14ac:dyDescent="0.25">
      <c r="A33" s="61" t="s">
        <v>105</v>
      </c>
      <c r="B33" s="62"/>
      <c r="C33" s="62"/>
      <c r="D33" s="63"/>
      <c r="E33" s="58">
        <v>9204.7000000000007</v>
      </c>
    </row>
    <row r="34" spans="1:6" s="59" customFormat="1" ht="28.2" customHeight="1" x14ac:dyDescent="0.25">
      <c r="A34" s="61" t="s">
        <v>106</v>
      </c>
      <c r="B34" s="62"/>
      <c r="C34" s="62"/>
      <c r="D34" s="63"/>
      <c r="E34" s="58">
        <v>2400</v>
      </c>
    </row>
    <row r="35" spans="1:6" s="59" customFormat="1" ht="13.2" customHeight="1" x14ac:dyDescent="0.25">
      <c r="A35" s="61" t="s">
        <v>107</v>
      </c>
      <c r="B35" s="62"/>
      <c r="C35" s="62"/>
      <c r="D35" s="63"/>
      <c r="E35" s="58">
        <v>28561.599999999999</v>
      </c>
    </row>
    <row r="36" spans="1:6" s="59" customFormat="1" ht="30" customHeight="1" x14ac:dyDescent="0.25">
      <c r="A36" s="61" t="s">
        <v>108</v>
      </c>
      <c r="B36" s="62"/>
      <c r="C36" s="62"/>
      <c r="D36" s="63"/>
      <c r="E36" s="58">
        <v>780.2</v>
      </c>
    </row>
    <row r="37" spans="1:6" s="59" customFormat="1" ht="13.2" customHeight="1" x14ac:dyDescent="0.25">
      <c r="A37" s="61" t="s">
        <v>109</v>
      </c>
      <c r="B37" s="62"/>
      <c r="C37" s="62"/>
      <c r="D37" s="63"/>
      <c r="E37" s="58">
        <v>1273.2</v>
      </c>
    </row>
    <row r="38" spans="1:6" s="59" customFormat="1" ht="13.2" customHeight="1" x14ac:dyDescent="0.25">
      <c r="A38" s="61" t="s">
        <v>110</v>
      </c>
      <c r="B38" s="62"/>
      <c r="C38" s="62"/>
      <c r="D38" s="63"/>
      <c r="E38" s="60">
        <v>112.9</v>
      </c>
    </row>
    <row r="39" spans="1:6" x14ac:dyDescent="0.25">
      <c r="A39" s="49" t="s">
        <v>5</v>
      </c>
      <c r="B39" s="50"/>
      <c r="C39" s="50"/>
      <c r="D39" s="50"/>
      <c r="E39" s="12">
        <f>'Муниципальные районы'!B23+'Муниципальные районы'!B22-Учреждения!E5</f>
        <v>822355.90986000001</v>
      </c>
    </row>
    <row r="40" spans="1:6" x14ac:dyDescent="0.25">
      <c r="A40" s="14"/>
      <c r="B40" s="15"/>
      <c r="C40" s="15"/>
      <c r="D40" s="6"/>
      <c r="E40" s="16"/>
    </row>
    <row r="41" spans="1:6" x14ac:dyDescent="0.25">
      <c r="A41" s="51" t="s">
        <v>14</v>
      </c>
      <c r="B41" s="53" t="s">
        <v>6</v>
      </c>
      <c r="C41" s="54" t="s">
        <v>7</v>
      </c>
      <c r="D41" s="54"/>
      <c r="E41" s="54"/>
    </row>
    <row r="42" spans="1:6" ht="82.8" x14ac:dyDescent="0.25">
      <c r="A42" s="52"/>
      <c r="B42" s="53"/>
      <c r="C42" s="17" t="s">
        <v>8</v>
      </c>
      <c r="D42" s="17" t="s">
        <v>9</v>
      </c>
      <c r="E42" s="17" t="s">
        <v>10</v>
      </c>
    </row>
    <row r="43" spans="1:6" x14ac:dyDescent="0.25">
      <c r="A43" s="18" t="s">
        <v>48</v>
      </c>
      <c r="B43" s="41">
        <v>5044.8051699999996</v>
      </c>
      <c r="C43" s="41">
        <v>4340.8022799999999</v>
      </c>
      <c r="D43" s="41">
        <v>60.716839999999998</v>
      </c>
      <c r="E43" s="41"/>
      <c r="F43" s="40"/>
    </row>
    <row r="44" spans="1:6" x14ac:dyDescent="0.25">
      <c r="A44" s="18" t="s">
        <v>49</v>
      </c>
      <c r="B44" s="41">
        <v>5400</v>
      </c>
      <c r="C44" s="41">
        <v>4600</v>
      </c>
      <c r="D44" s="41">
        <v>800</v>
      </c>
      <c r="E44" s="41"/>
      <c r="F44" s="40"/>
    </row>
    <row r="45" spans="1:6" x14ac:dyDescent="0.25">
      <c r="A45" s="18" t="s">
        <v>50</v>
      </c>
      <c r="B45" s="41">
        <v>2150</v>
      </c>
      <c r="C45" s="41">
        <v>2150</v>
      </c>
      <c r="D45" s="41"/>
      <c r="E45" s="41"/>
      <c r="F45" s="40"/>
    </row>
    <row r="46" spans="1:6" x14ac:dyDescent="0.25">
      <c r="A46" s="18" t="s">
        <v>51</v>
      </c>
      <c r="B46" s="41">
        <v>25887.647540000002</v>
      </c>
      <c r="C46" s="41">
        <v>5390</v>
      </c>
      <c r="D46" s="41">
        <v>180</v>
      </c>
      <c r="E46" s="41">
        <v>172.2</v>
      </c>
      <c r="F46" s="40"/>
    </row>
    <row r="47" spans="1:6" ht="27.6" x14ac:dyDescent="0.25">
      <c r="A47" s="18" t="s">
        <v>52</v>
      </c>
      <c r="B47" s="41">
        <v>7950.6301199999998</v>
      </c>
      <c r="C47" s="41">
        <v>1449.4275399999999</v>
      </c>
      <c r="D47" s="41">
        <v>1844.79195</v>
      </c>
      <c r="E47" s="41">
        <v>1223.5170000000001</v>
      </c>
      <c r="F47" s="40"/>
    </row>
    <row r="48" spans="1:6" x14ac:dyDescent="0.25">
      <c r="A48" s="18" t="s">
        <v>53</v>
      </c>
      <c r="B48" s="41">
        <v>3988.11348</v>
      </c>
      <c r="C48" s="41">
        <v>3924.5</v>
      </c>
      <c r="D48" s="41"/>
      <c r="E48" s="41"/>
      <c r="F48" s="40"/>
    </row>
    <row r="49" spans="1:6" x14ac:dyDescent="0.25">
      <c r="A49" s="18" t="s">
        <v>54</v>
      </c>
      <c r="B49" s="41">
        <v>1163.8617400000001</v>
      </c>
      <c r="C49" s="41">
        <v>1000</v>
      </c>
      <c r="D49" s="41"/>
      <c r="E49" s="41"/>
      <c r="F49" s="40"/>
    </row>
    <row r="50" spans="1:6" ht="27.6" x14ac:dyDescent="0.25">
      <c r="A50" s="18" t="s">
        <v>55</v>
      </c>
      <c r="B50" s="41">
        <v>281240.51634999999</v>
      </c>
      <c r="C50" s="41">
        <v>3250</v>
      </c>
      <c r="D50" s="41">
        <v>750</v>
      </c>
      <c r="E50" s="41"/>
      <c r="F50" s="40"/>
    </row>
    <row r="51" spans="1:6" x14ac:dyDescent="0.25">
      <c r="A51" s="18" t="s">
        <v>56</v>
      </c>
      <c r="B51" s="41">
        <v>7664</v>
      </c>
      <c r="C51" s="41">
        <v>2000</v>
      </c>
      <c r="D51" s="41"/>
      <c r="E51" s="41"/>
      <c r="F51" s="40"/>
    </row>
    <row r="52" spans="1:6" x14ac:dyDescent="0.25">
      <c r="A52" s="18" t="s">
        <v>57</v>
      </c>
      <c r="B52" s="41">
        <v>10077.507229999999</v>
      </c>
      <c r="C52" s="41"/>
      <c r="D52" s="41"/>
      <c r="E52" s="41">
        <v>5000</v>
      </c>
      <c r="F52" s="40"/>
    </row>
    <row r="53" spans="1:6" x14ac:dyDescent="0.25">
      <c r="A53" s="18" t="s">
        <v>58</v>
      </c>
      <c r="B53" s="41">
        <v>78203.319770000002</v>
      </c>
      <c r="C53" s="41"/>
      <c r="D53" s="41"/>
      <c r="E53" s="41">
        <v>1025.5128999999999</v>
      </c>
      <c r="F53" s="40"/>
    </row>
    <row r="54" spans="1:6" x14ac:dyDescent="0.25">
      <c r="A54" s="18" t="s">
        <v>59</v>
      </c>
      <c r="B54" s="41">
        <v>138451.20652000001</v>
      </c>
      <c r="C54" s="41">
        <v>1500</v>
      </c>
      <c r="D54" s="41"/>
      <c r="E54" s="41">
        <v>1082.4902500000001</v>
      </c>
      <c r="F54" s="40"/>
    </row>
    <row r="55" spans="1:6" ht="27.6" x14ac:dyDescent="0.25">
      <c r="A55" s="18" t="s">
        <v>60</v>
      </c>
      <c r="B55" s="41">
        <v>180237.03748</v>
      </c>
      <c r="C55" s="41">
        <v>5100</v>
      </c>
      <c r="D55" s="41"/>
      <c r="E55" s="41">
        <v>134936.96085</v>
      </c>
      <c r="F55" s="40"/>
    </row>
    <row r="56" spans="1:6" x14ac:dyDescent="0.25">
      <c r="A56" s="18" t="s">
        <v>61</v>
      </c>
      <c r="B56" s="41">
        <v>28560.458170000002</v>
      </c>
      <c r="C56" s="41">
        <v>1250</v>
      </c>
      <c r="D56" s="41"/>
      <c r="E56" s="41"/>
      <c r="F56" s="40"/>
    </row>
    <row r="57" spans="1:6" x14ac:dyDescent="0.25">
      <c r="A57" s="18" t="s">
        <v>62</v>
      </c>
      <c r="B57" s="41">
        <v>6102.8464999999997</v>
      </c>
      <c r="C57" s="41">
        <v>2048.375</v>
      </c>
      <c r="D57" s="41">
        <v>475.5333</v>
      </c>
      <c r="E57" s="41"/>
      <c r="F57" s="40"/>
    </row>
    <row r="58" spans="1:6" x14ac:dyDescent="0.25">
      <c r="A58" s="18" t="s">
        <v>63</v>
      </c>
      <c r="B58" s="41">
        <v>19442.62</v>
      </c>
      <c r="C58" s="41">
        <v>1250</v>
      </c>
      <c r="D58" s="41"/>
      <c r="E58" s="41"/>
      <c r="F58" s="40"/>
    </row>
    <row r="59" spans="1:6" x14ac:dyDescent="0.25">
      <c r="A59" s="18" t="s">
        <v>64</v>
      </c>
      <c r="B59" s="41">
        <v>4485.9416700000002</v>
      </c>
      <c r="C59" s="41">
        <v>1570</v>
      </c>
      <c r="D59" s="41"/>
      <c r="E59" s="41"/>
      <c r="F59" s="40"/>
    </row>
    <row r="60" spans="1:6" x14ac:dyDescent="0.25">
      <c r="A60" s="18" t="s">
        <v>65</v>
      </c>
      <c r="B60" s="41">
        <v>7000.0686599999999</v>
      </c>
      <c r="C60" s="41">
        <v>5420</v>
      </c>
      <c r="D60" s="41">
        <v>259.60399999999998</v>
      </c>
      <c r="E60" s="41">
        <v>156.62175999999999</v>
      </c>
      <c r="F60" s="40"/>
    </row>
    <row r="61" spans="1:6" x14ac:dyDescent="0.25">
      <c r="A61" s="18" t="s">
        <v>66</v>
      </c>
      <c r="B61" s="41">
        <v>142.54759999999999</v>
      </c>
      <c r="C61" s="41"/>
      <c r="D61" s="41"/>
      <c r="E61" s="41"/>
      <c r="F61" s="40"/>
    </row>
    <row r="62" spans="1:6" x14ac:dyDescent="0.25">
      <c r="A62" s="18" t="s">
        <v>67</v>
      </c>
      <c r="B62" s="41">
        <v>38195.180050000003</v>
      </c>
      <c r="C62" s="41"/>
      <c r="D62" s="41"/>
      <c r="E62" s="41"/>
      <c r="F62" s="40"/>
    </row>
    <row r="63" spans="1:6" x14ac:dyDescent="0.25">
      <c r="A63" s="18" t="s">
        <v>68</v>
      </c>
      <c r="B63" s="41">
        <v>9594.81</v>
      </c>
      <c r="C63" s="41">
        <v>7750</v>
      </c>
      <c r="D63" s="41"/>
      <c r="E63" s="41"/>
      <c r="F63" s="40"/>
    </row>
    <row r="64" spans="1:6" x14ac:dyDescent="0.25">
      <c r="A64" s="18" t="s">
        <v>69</v>
      </c>
      <c r="B64" s="41">
        <v>1670</v>
      </c>
      <c r="C64" s="41">
        <v>1500</v>
      </c>
      <c r="D64" s="41"/>
      <c r="E64" s="41"/>
      <c r="F64" s="40"/>
    </row>
    <row r="65" spans="1:6" x14ac:dyDescent="0.25">
      <c r="A65" s="18" t="s">
        <v>70</v>
      </c>
      <c r="B65" s="41">
        <v>402.60516000000001</v>
      </c>
      <c r="C65" s="41">
        <v>360.49220000000003</v>
      </c>
      <c r="D65" s="41"/>
      <c r="E65" s="41"/>
      <c r="F65" s="40"/>
    </row>
    <row r="66" spans="1:6" x14ac:dyDescent="0.25">
      <c r="A66" s="18" t="s">
        <v>71</v>
      </c>
      <c r="B66" s="41">
        <v>26896.799350000001</v>
      </c>
      <c r="C66" s="41">
        <v>2150</v>
      </c>
      <c r="D66" s="41">
        <v>1.2</v>
      </c>
      <c r="E66" s="41"/>
      <c r="F66" s="40"/>
    </row>
    <row r="67" spans="1:6" x14ac:dyDescent="0.25">
      <c r="A67" s="18" t="s">
        <v>72</v>
      </c>
      <c r="B67" s="41">
        <v>48397.09822</v>
      </c>
      <c r="C67" s="41">
        <v>1000</v>
      </c>
      <c r="D67" s="41">
        <v>5.5855499999999996</v>
      </c>
      <c r="E67" s="41"/>
      <c r="F67" s="40"/>
    </row>
    <row r="68" spans="1:6" x14ac:dyDescent="0.25">
      <c r="A68" s="18" t="s">
        <v>73</v>
      </c>
      <c r="B68" s="41">
        <v>2276.7762600000001</v>
      </c>
      <c r="C68" s="41">
        <v>2132.49217</v>
      </c>
      <c r="D68" s="41"/>
      <c r="E68" s="41"/>
      <c r="F68" s="40"/>
    </row>
    <row r="69" spans="1:6" x14ac:dyDescent="0.25">
      <c r="A69" s="18" t="s">
        <v>74</v>
      </c>
      <c r="B69" s="41">
        <v>300</v>
      </c>
      <c r="C69" s="41">
        <v>300</v>
      </c>
      <c r="D69" s="41"/>
      <c r="E69" s="41"/>
      <c r="F69" s="40"/>
    </row>
    <row r="70" spans="1:6" x14ac:dyDescent="0.25">
      <c r="A70" s="18" t="s">
        <v>75</v>
      </c>
      <c r="B70" s="41">
        <v>206.21191999999999</v>
      </c>
      <c r="C70" s="41">
        <v>146.41845000000001</v>
      </c>
      <c r="D70" s="41"/>
      <c r="E70" s="41"/>
      <c r="F70" s="40"/>
    </row>
    <row r="71" spans="1:6" ht="27.6" x14ac:dyDescent="0.25">
      <c r="A71" s="18" t="s">
        <v>76</v>
      </c>
      <c r="B71" s="41">
        <v>2069.2694700000002</v>
      </c>
      <c r="C71" s="41">
        <v>1780</v>
      </c>
      <c r="D71" s="41"/>
      <c r="E71" s="41"/>
      <c r="F71" s="40"/>
    </row>
    <row r="72" spans="1:6" ht="27.6" x14ac:dyDescent="0.25">
      <c r="A72" s="18" t="s">
        <v>77</v>
      </c>
      <c r="B72" s="41">
        <v>49.583500000000001</v>
      </c>
      <c r="C72" s="41"/>
      <c r="D72" s="41"/>
      <c r="E72" s="41"/>
      <c r="F72" s="40"/>
    </row>
    <row r="73" spans="1:6" ht="27.6" x14ac:dyDescent="0.25">
      <c r="A73" s="18" t="s">
        <v>78</v>
      </c>
      <c r="B73" s="41">
        <v>4564.4578199999996</v>
      </c>
      <c r="C73" s="41"/>
      <c r="D73" s="41"/>
      <c r="E73" s="41"/>
      <c r="F73" s="40"/>
    </row>
    <row r="74" spans="1:6" ht="27.6" x14ac:dyDescent="0.25">
      <c r="A74" s="18" t="s">
        <v>79</v>
      </c>
      <c r="B74" s="41">
        <v>1746.14363</v>
      </c>
      <c r="C74" s="41">
        <v>850</v>
      </c>
      <c r="D74" s="41"/>
      <c r="E74" s="41"/>
      <c r="F74" s="40"/>
    </row>
    <row r="75" spans="1:6" x14ac:dyDescent="0.25">
      <c r="A75" s="19" t="s">
        <v>80</v>
      </c>
      <c r="B75" s="42">
        <f>SUM(B43:B74)</f>
        <v>949562.06338000007</v>
      </c>
      <c r="C75" s="42">
        <v>64212.507640000003</v>
      </c>
      <c r="D75" s="42">
        <v>4377.4316399999998</v>
      </c>
      <c r="E75" s="42">
        <v>143597.30275999999</v>
      </c>
      <c r="F75" s="40"/>
    </row>
    <row r="76" spans="1:6" x14ac:dyDescent="0.25">
      <c r="B76" s="40"/>
      <c r="C76" s="40"/>
      <c r="D76" s="40"/>
      <c r="E76" s="40"/>
    </row>
  </sheetData>
  <mergeCells count="39">
    <mergeCell ref="A36:D36"/>
    <mergeCell ref="A37:D37"/>
    <mergeCell ref="A38:D38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:E1"/>
    <mergeCell ref="A2:E2"/>
    <mergeCell ref="A5:D5"/>
    <mergeCell ref="A39:D39"/>
    <mergeCell ref="A41:A42"/>
    <mergeCell ref="B41:B42"/>
    <mergeCell ref="C41:E41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27" top="0.25" bottom="0.39" header="0.2" footer="0.2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view="pageBreakPreview" topLeftCell="A11" zoomScaleNormal="100" zoomScaleSheetLayoutView="100" workbookViewId="0">
      <selection activeCell="A7" sqref="A7"/>
    </sheetView>
  </sheetViews>
  <sheetFormatPr defaultColWidth="8.77734375" defaultRowHeight="13.8" x14ac:dyDescent="0.25"/>
  <cols>
    <col min="1" max="1" width="45.77734375" style="30" customWidth="1"/>
    <col min="2" max="2" width="13.21875" style="30" customWidth="1"/>
    <col min="3" max="3" width="14.109375" style="30" customWidth="1"/>
    <col min="4" max="4" width="13.77734375" style="30" customWidth="1"/>
    <col min="5" max="5" width="13.21875" style="30" customWidth="1"/>
    <col min="6" max="6" width="13.77734375" style="30" customWidth="1"/>
    <col min="7" max="7" width="13.88671875" style="30" customWidth="1"/>
    <col min="8" max="8" width="13.77734375" style="30" customWidth="1"/>
    <col min="9" max="9" width="14.21875" style="30" customWidth="1"/>
    <col min="10" max="10" width="12.77734375" style="30" customWidth="1"/>
    <col min="11" max="11" width="11" style="30" customWidth="1"/>
    <col min="12" max="12" width="13.5546875" style="30" customWidth="1"/>
    <col min="13" max="13" width="13.21875" style="30" customWidth="1"/>
    <col min="14" max="14" width="13.88671875" style="30" customWidth="1"/>
    <col min="15" max="15" width="13.21875" style="30" customWidth="1"/>
    <col min="16" max="16384" width="8.77734375" style="30"/>
  </cols>
  <sheetData>
    <row r="1" spans="1:20" s="27" customFormat="1" ht="15.6" x14ac:dyDescent="0.3">
      <c r="A1" s="26" t="s">
        <v>47</v>
      </c>
      <c r="C1" s="28" t="s">
        <v>13</v>
      </c>
    </row>
    <row r="2" spans="1:20" x14ac:dyDescent="0.25">
      <c r="A2" s="29" t="str">
        <f>TEXT(EndData2,"[$-FC19]ДД.ММ.ГГГ")</f>
        <v>16.04.2021</v>
      </c>
      <c r="B2" s="29">
        <f>A2+1</f>
        <v>44303</v>
      </c>
      <c r="C2" s="25" t="str">
        <f>TEXT(B2,"[$-FC19]ДД.ММ.ГГГ")</f>
        <v>17.04.2021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79.2" x14ac:dyDescent="0.25">
      <c r="A4" s="20" t="s">
        <v>30</v>
      </c>
      <c r="B4" s="23"/>
      <c r="C4" s="23">
        <v>2234.7179999999998</v>
      </c>
      <c r="D4" s="23">
        <v>92.339709999999997</v>
      </c>
      <c r="E4" s="23">
        <v>558.09</v>
      </c>
      <c r="F4" s="23"/>
      <c r="G4" s="23">
        <v>19.8</v>
      </c>
      <c r="H4" s="23"/>
      <c r="I4" s="23"/>
      <c r="J4" s="23">
        <v>1619.33692</v>
      </c>
      <c r="K4" s="23">
        <v>48.652999999999999</v>
      </c>
      <c r="L4" s="23"/>
      <c r="M4" s="23"/>
      <c r="N4" s="23"/>
      <c r="O4" s="23"/>
      <c r="P4" s="43">
        <v>4572.9376300000004</v>
      </c>
      <c r="Q4" s="31"/>
      <c r="R4" s="31"/>
      <c r="S4" s="31"/>
      <c r="T4" s="31"/>
    </row>
    <row r="5" spans="1:20" ht="79.2" x14ac:dyDescent="0.25">
      <c r="A5" s="20" t="s">
        <v>31</v>
      </c>
      <c r="B5" s="23">
        <v>18031.92769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43">
        <v>18031.92769</v>
      </c>
      <c r="Q5" s="31"/>
      <c r="R5" s="31"/>
      <c r="S5" s="31"/>
      <c r="T5" s="31"/>
    </row>
    <row r="6" spans="1:20" ht="249" customHeight="1" x14ac:dyDescent="0.25">
      <c r="A6" s="20" t="s">
        <v>32</v>
      </c>
      <c r="B6" s="23"/>
      <c r="C6" s="23">
        <v>700</v>
      </c>
      <c r="D6" s="23"/>
      <c r="E6" s="23"/>
      <c r="F6" s="23"/>
      <c r="G6" s="23"/>
      <c r="H6" s="23"/>
      <c r="I6" s="23">
        <v>190</v>
      </c>
      <c r="J6" s="23"/>
      <c r="K6" s="23"/>
      <c r="L6" s="23"/>
      <c r="M6" s="23"/>
      <c r="N6" s="23"/>
      <c r="O6" s="23"/>
      <c r="P6" s="43">
        <v>890</v>
      </c>
      <c r="Q6" s="31"/>
      <c r="R6" s="31"/>
      <c r="S6" s="31"/>
      <c r="T6" s="31"/>
    </row>
    <row r="7" spans="1:20" ht="132" x14ac:dyDescent="0.25">
      <c r="A7" s="20" t="s">
        <v>33</v>
      </c>
      <c r="B7" s="23">
        <v>7112.8696799999998</v>
      </c>
      <c r="C7" s="23">
        <v>59300</v>
      </c>
      <c r="D7" s="23"/>
      <c r="E7" s="23">
        <v>15000</v>
      </c>
      <c r="F7" s="23"/>
      <c r="G7" s="23"/>
      <c r="H7" s="23">
        <v>10175</v>
      </c>
      <c r="I7" s="23">
        <v>1000</v>
      </c>
      <c r="J7" s="23"/>
      <c r="K7" s="23">
        <v>3000</v>
      </c>
      <c r="L7" s="23"/>
      <c r="M7" s="23"/>
      <c r="N7" s="23"/>
      <c r="O7" s="23"/>
      <c r="P7" s="43">
        <v>95587.869680000003</v>
      </c>
      <c r="Q7" s="31"/>
      <c r="R7" s="31"/>
      <c r="S7" s="31"/>
      <c r="T7" s="31"/>
    </row>
    <row r="8" spans="1:20" ht="70.2" customHeight="1" x14ac:dyDescent="0.25">
      <c r="A8" s="20" t="s">
        <v>34</v>
      </c>
      <c r="B8" s="23"/>
      <c r="C8" s="23"/>
      <c r="D8" s="23">
        <v>1200</v>
      </c>
      <c r="E8" s="23">
        <v>1877.0625</v>
      </c>
      <c r="F8" s="23"/>
      <c r="G8" s="23"/>
      <c r="H8" s="23"/>
      <c r="I8" s="23"/>
      <c r="J8" s="23"/>
      <c r="K8" s="23"/>
      <c r="L8" s="23">
        <v>1004.9</v>
      </c>
      <c r="M8" s="23"/>
      <c r="N8" s="23"/>
      <c r="O8" s="23"/>
      <c r="P8" s="43">
        <v>4081.9625000000001</v>
      </c>
      <c r="Q8" s="31"/>
      <c r="R8" s="31"/>
      <c r="S8" s="31"/>
      <c r="T8" s="31"/>
    </row>
    <row r="9" spans="1:20" ht="105.6" x14ac:dyDescent="0.25">
      <c r="A9" s="20" t="s">
        <v>35</v>
      </c>
      <c r="B9" s="23">
        <v>129.16906</v>
      </c>
      <c r="C9" s="23">
        <v>7.4474400000000003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43">
        <v>136.6165</v>
      </c>
      <c r="Q9" s="31"/>
      <c r="R9" s="31"/>
      <c r="S9" s="31"/>
      <c r="T9" s="31"/>
    </row>
    <row r="10" spans="1:20" ht="66" x14ac:dyDescent="0.25">
      <c r="A10" s="20" t="s">
        <v>36</v>
      </c>
      <c r="B10" s="23">
        <v>150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43">
        <v>150</v>
      </c>
      <c r="Q10" s="31"/>
      <c r="R10" s="31"/>
      <c r="S10" s="31"/>
      <c r="T10" s="31"/>
    </row>
    <row r="11" spans="1:20" ht="92.4" x14ac:dyDescent="0.25">
      <c r="A11" s="20" t="s">
        <v>37</v>
      </c>
      <c r="B11" s="23"/>
      <c r="C11" s="23"/>
      <c r="D11" s="23">
        <v>100</v>
      </c>
      <c r="E11" s="23">
        <v>275</v>
      </c>
      <c r="F11" s="23"/>
      <c r="G11" s="23">
        <v>389.67</v>
      </c>
      <c r="H11" s="23"/>
      <c r="I11" s="23">
        <v>10</v>
      </c>
      <c r="J11" s="23">
        <v>100</v>
      </c>
      <c r="K11" s="23">
        <v>309</v>
      </c>
      <c r="L11" s="23"/>
      <c r="M11" s="23"/>
      <c r="N11" s="23"/>
      <c r="O11" s="23"/>
      <c r="P11" s="43">
        <v>1183.67</v>
      </c>
      <c r="Q11" s="31"/>
      <c r="R11" s="31"/>
      <c r="S11" s="31"/>
      <c r="T11" s="31"/>
    </row>
    <row r="12" spans="1:20" ht="96" customHeight="1" x14ac:dyDescent="0.25">
      <c r="A12" s="20" t="s">
        <v>38</v>
      </c>
      <c r="B12" s="23"/>
      <c r="C12" s="23">
        <v>40803</v>
      </c>
      <c r="D12" s="23"/>
      <c r="E12" s="23">
        <v>3650</v>
      </c>
      <c r="F12" s="23"/>
      <c r="G12" s="23"/>
      <c r="H12" s="23"/>
      <c r="I12" s="23">
        <v>800</v>
      </c>
      <c r="J12" s="23"/>
      <c r="K12" s="23">
        <v>2000</v>
      </c>
      <c r="L12" s="23"/>
      <c r="M12" s="23"/>
      <c r="N12" s="23"/>
      <c r="O12" s="23"/>
      <c r="P12" s="43">
        <v>47253</v>
      </c>
      <c r="Q12" s="31"/>
      <c r="R12" s="31"/>
      <c r="S12" s="31"/>
      <c r="T12" s="31"/>
    </row>
    <row r="13" spans="1:20" ht="79.2" x14ac:dyDescent="0.25">
      <c r="A13" s="20" t="s">
        <v>39</v>
      </c>
      <c r="B13" s="23"/>
      <c r="C13" s="23">
        <v>1246.546</v>
      </c>
      <c r="D13" s="23"/>
      <c r="E13" s="23"/>
      <c r="F13" s="23"/>
      <c r="G13" s="23"/>
      <c r="H13" s="23">
        <v>72</v>
      </c>
      <c r="I13" s="23"/>
      <c r="J13" s="23"/>
      <c r="K13" s="23"/>
      <c r="L13" s="23"/>
      <c r="M13" s="23"/>
      <c r="N13" s="23"/>
      <c r="O13" s="23"/>
      <c r="P13" s="43">
        <v>1318.546</v>
      </c>
      <c r="Q13" s="31"/>
      <c r="R13" s="31"/>
      <c r="S13" s="31"/>
      <c r="T13" s="31"/>
    </row>
    <row r="14" spans="1:20" ht="26.4" x14ac:dyDescent="0.25">
      <c r="A14" s="20" t="s">
        <v>40</v>
      </c>
      <c r="B14" s="23"/>
      <c r="C14" s="23"/>
      <c r="D14" s="23"/>
      <c r="E14" s="23"/>
      <c r="F14" s="23"/>
      <c r="G14" s="23"/>
      <c r="H14" s="23">
        <v>104.5</v>
      </c>
      <c r="I14" s="23">
        <v>59.725000000000001</v>
      </c>
      <c r="J14" s="23"/>
      <c r="K14" s="23">
        <v>101.6</v>
      </c>
      <c r="L14" s="23">
        <v>496.03579999999999</v>
      </c>
      <c r="M14" s="23"/>
      <c r="N14" s="23"/>
      <c r="O14" s="23"/>
      <c r="P14" s="43">
        <v>761.86080000000004</v>
      </c>
      <c r="Q14" s="31"/>
      <c r="R14" s="31"/>
      <c r="S14" s="31"/>
      <c r="T14" s="31"/>
    </row>
    <row r="15" spans="1:20" ht="66" x14ac:dyDescent="0.25">
      <c r="A15" s="20" t="s">
        <v>41</v>
      </c>
      <c r="B15" s="23"/>
      <c r="C15" s="23">
        <v>19128.585859999999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43">
        <v>19128.585859999999</v>
      </c>
      <c r="Q15" s="31"/>
      <c r="R15" s="31"/>
      <c r="S15" s="31"/>
      <c r="T15" s="31"/>
    </row>
    <row r="16" spans="1:20" ht="39.6" x14ac:dyDescent="0.25">
      <c r="A16" s="20" t="s">
        <v>42</v>
      </c>
      <c r="B16" s="23">
        <v>111.82896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43">
        <v>111.82896</v>
      </c>
      <c r="Q16" s="31"/>
      <c r="R16" s="31"/>
      <c r="S16" s="31"/>
      <c r="T16" s="31"/>
    </row>
    <row r="17" spans="1:20" ht="52.8" x14ac:dyDescent="0.25">
      <c r="A17" s="20" t="s">
        <v>43</v>
      </c>
      <c r="B17" s="23">
        <v>12592.944</v>
      </c>
      <c r="C17" s="23">
        <v>5600</v>
      </c>
      <c r="D17" s="23">
        <v>1177.5</v>
      </c>
      <c r="E17" s="23">
        <v>1071.78333</v>
      </c>
      <c r="F17" s="23">
        <v>369.32</v>
      </c>
      <c r="G17" s="23">
        <v>596.15099999999995</v>
      </c>
      <c r="H17" s="23">
        <v>421.58</v>
      </c>
      <c r="I17" s="23">
        <v>214.8</v>
      </c>
      <c r="J17" s="23">
        <v>1800</v>
      </c>
      <c r="K17" s="23">
        <v>367.92500000000001</v>
      </c>
      <c r="L17" s="23">
        <v>1335.1798699999999</v>
      </c>
      <c r="M17" s="23">
        <v>871.41033000000004</v>
      </c>
      <c r="N17" s="23">
        <v>914.00400000000002</v>
      </c>
      <c r="O17" s="23">
        <v>847.82500000000005</v>
      </c>
      <c r="P17" s="43">
        <v>28180.42253</v>
      </c>
      <c r="Q17" s="31"/>
      <c r="R17" s="31"/>
      <c r="S17" s="31"/>
      <c r="T17" s="31"/>
    </row>
    <row r="18" spans="1:20" ht="52.8" x14ac:dyDescent="0.25">
      <c r="A18" s="20" t="s">
        <v>44</v>
      </c>
      <c r="B18" s="23"/>
      <c r="C18" s="23"/>
      <c r="D18" s="23"/>
      <c r="E18" s="23"/>
      <c r="F18" s="23"/>
      <c r="G18" s="23"/>
      <c r="H18" s="23"/>
      <c r="I18" s="23">
        <v>195.89867000000001</v>
      </c>
      <c r="J18" s="23"/>
      <c r="K18" s="23"/>
      <c r="L18" s="23"/>
      <c r="M18" s="23"/>
      <c r="N18" s="23"/>
      <c r="O18" s="23">
        <v>962.54057</v>
      </c>
      <c r="P18" s="43">
        <v>1158.4392399999999</v>
      </c>
      <c r="Q18" s="31"/>
      <c r="R18" s="31"/>
      <c r="S18" s="31"/>
      <c r="T18" s="31"/>
    </row>
    <row r="19" spans="1:20" ht="26.4" x14ac:dyDescent="0.25">
      <c r="A19" s="20" t="s">
        <v>45</v>
      </c>
      <c r="B19" s="23">
        <v>81454.579089999999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43">
        <v>81454.579089999999</v>
      </c>
      <c r="Q19" s="31"/>
      <c r="R19" s="31"/>
      <c r="S19" s="31"/>
      <c r="T19" s="31"/>
    </row>
    <row r="20" spans="1:20" x14ac:dyDescent="0.25">
      <c r="A20" s="21" t="s">
        <v>46</v>
      </c>
      <c r="B20" s="24">
        <v>119583.31848</v>
      </c>
      <c r="C20" s="24">
        <v>129020.29730000001</v>
      </c>
      <c r="D20" s="24">
        <v>2569.8397100000002</v>
      </c>
      <c r="E20" s="24">
        <v>22431.935829999999</v>
      </c>
      <c r="F20" s="24">
        <v>369.32</v>
      </c>
      <c r="G20" s="24">
        <v>1005.621</v>
      </c>
      <c r="H20" s="24">
        <v>10773.08</v>
      </c>
      <c r="I20" s="24">
        <v>2470.4236700000001</v>
      </c>
      <c r="J20" s="24">
        <v>3519.3369200000002</v>
      </c>
      <c r="K20" s="24">
        <v>5827.1779999999999</v>
      </c>
      <c r="L20" s="24">
        <v>2836.1156700000001</v>
      </c>
      <c r="M20" s="24">
        <v>871.41033000000004</v>
      </c>
      <c r="N20" s="24">
        <v>914.00400000000002</v>
      </c>
      <c r="O20" s="24">
        <v>1810.3655699999999</v>
      </c>
      <c r="P20" s="43">
        <v>304002.24647999997</v>
      </c>
      <c r="Q20" s="39"/>
      <c r="R20" s="39"/>
      <c r="S20" s="39"/>
      <c r="T20" s="39"/>
    </row>
    <row r="21" spans="1:20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20" x14ac:dyDescent="0.25">
      <c r="A22" s="35" t="s">
        <v>113</v>
      </c>
      <c r="B22" s="44">
        <f>P20+Учреждения!B75</f>
        <v>1253564.3098599999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20" ht="32.25" customHeight="1" x14ac:dyDescent="0.25">
      <c r="A23" s="35" t="s">
        <v>112</v>
      </c>
      <c r="B23" s="44">
        <v>1744590.1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</sheetData>
  <pageMargins left="0.23622047244094491" right="0.23622047244094491" top="0.23622047244094491" bottom="0.27559055118110237" header="0.23622047244094491" footer="0.15748031496062992"/>
  <pageSetup paperSize="9" scale="59" fitToHeight="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2021-04-19T03:23:48Z</dcterms:modified>
</cp:coreProperties>
</file>