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8" windowWidth="14808" windowHeight="7956"/>
  </bookViews>
  <sheets>
    <sheet name="Бюджетополучатели" sheetId="1" r:id="rId1"/>
    <sheet name="Муниципальные районы" sheetId="2" r:id="rId2"/>
  </sheets>
  <definedNames>
    <definedName name="Date">Бюджетополучатели!$F$9</definedName>
    <definedName name="EndData">Бюджетополучатели!$F$5</definedName>
    <definedName name="EndData1">Бюджетополучатели!$F$2</definedName>
    <definedName name="EndData2">'Муниципальные районы'!$A$1</definedName>
    <definedName name="EndDate">Бюджетополучатели!$F$59</definedName>
    <definedName name="period">Бюджетополучатели!$F$6</definedName>
    <definedName name="StartData">Бюджетополучатели!$F$4</definedName>
    <definedName name="StartData1">Бюджетополучатели!$F$1</definedName>
    <definedName name="Year">Бюджетополучатели!$F$8</definedName>
    <definedName name="_xlnm.Print_Titles" localSheetId="0">Бюджетополучатели!$65:$66</definedName>
    <definedName name="_xlnm.Print_Titles" localSheetId="1">'Муниципальные районы'!$1:$3</definedName>
    <definedName name="_xlnm.Print_Area" localSheetId="0">Бюджетополучатели!$A$1:$E$105</definedName>
    <definedName name="_xlnm.Print_Area" localSheetId="1">'Муниципальные районы'!$A$1:$P$38</definedName>
  </definedNames>
  <calcPr calcId="162913" refMode="R1C1"/>
</workbook>
</file>

<file path=xl/calcChain.xml><?xml version="1.0" encoding="utf-8"?>
<calcChain xmlns="http://schemas.openxmlformats.org/spreadsheetml/2006/main">
  <c r="E6" i="1" l="1"/>
  <c r="E59" i="1"/>
  <c r="E9" i="1"/>
  <c r="B104" i="1"/>
  <c r="E60" i="1" s="1"/>
  <c r="C104" i="1"/>
  <c r="D104" i="1"/>
  <c r="E104" i="1"/>
  <c r="F3" i="1" l="1"/>
  <c r="I1" i="1" l="1"/>
  <c r="G1" i="1" l="1"/>
  <c r="F6" i="1" s="1"/>
  <c r="A2" i="1" s="1"/>
  <c r="H3" i="1" l="1"/>
  <c r="G3" i="1" l="1"/>
  <c r="A2" i="2"/>
  <c r="H1" i="1" l="1"/>
  <c r="H2" i="1"/>
  <c r="G2" i="1"/>
</calcChain>
</file>

<file path=xl/sharedStrings.xml><?xml version="1.0" encoding="utf-8"?>
<sst xmlns="http://schemas.openxmlformats.org/spreadsheetml/2006/main" count="159" uniqueCount="157">
  <si>
    <t>тыс.рублей</t>
  </si>
  <si>
    <t>Собственные доходы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</si>
  <si>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</si>
  <si>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</si>
  <si>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</si>
  <si>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</si>
  <si>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</si>
  <si>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</si>
  <si>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</si>
  <si>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БАЛАНС</t>
  </si>
  <si>
    <t>Финансовая помощь из федерального бюджета</t>
  </si>
  <si>
    <t>ИТОГО ДОХОДОВ</t>
  </si>
  <si>
    <t>ИТОГО РАСХОДОВ</t>
  </si>
  <si>
    <t>Расшифровка расходов: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</si>
  <si>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</si>
  <si>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</si>
  <si>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</si>
  <si>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</si>
  <si>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</si>
  <si>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</si>
  <si>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</si>
  <si>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</si>
  <si>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</si>
  <si>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</si>
  <si>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</si>
  <si>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</si>
  <si>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</si>
  <si>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</si>
  <si>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</si>
  <si>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</si>
  <si>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Меры социальной поддержки отдельных категорий граждан</t>
  </si>
  <si>
    <t>01.01.2021</t>
  </si>
  <si>
    <t>01.04.2021</t>
  </si>
  <si>
    <t>Дотации на выравнивание бюджетной обеспеченности муниципальных районов (муниципальных, городских округов)</t>
  </si>
  <si>
    <t>Дотации на поддержку мер по обеспечению сбалансированности бюджетов</t>
  </si>
  <si>
    <t>Субсидии местным бюджетам на софинансирование оплаты труда работников муниципальных учреждений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</si>
  <si>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мероприятий Инвестиционной программы Камчатского края и субсидий, которым присвоены отдельные коды)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</si>
  <si>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</si>
  <si>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</si>
  <si>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созданию и организации деятельности муниципальных комиссий по делам несовершеннолетних и защите их прав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</si>
  <si>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</si>
  <si>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</si>
  <si>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</si>
  <si>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</si>
  <si>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</si>
  <si>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</si>
  <si>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</si>
  <si>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</si>
  <si>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</si>
  <si>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</si>
  <si>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</si>
  <si>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</si>
  <si>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</si>
  <si>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</si>
  <si>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</si>
  <si>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Субвенции на выполнение государственных полномочий Камчатского края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</si>
  <si>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лиц, индивидуальных предпринимателей и граждан и по проведению проверок при осуществлении лицензионного контроля в отношении юридических лиц, индивидуальных предпринимателей, осуществляющих деятельность по управлению многоквартирными домами на основании лицензии</t>
  </si>
  <si>
    <t>Расходы, связанные с особым режимом безопасного функционирования закрытых административно-территориальных образований</t>
  </si>
  <si>
    <t>Осуществление первичного воинского учета на территориях, где отсутствуют военные комиссариаты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</si>
  <si>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</si>
  <si>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Выплата единовременного пособия при всех формах устройства детей, лишенных родительского попечения, в семью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</si>
  <si>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</si>
  <si>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</si>
  <si>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</si>
  <si>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Всего: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</si>
  <si>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</si>
  <si>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</si>
  <si>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</si>
  <si>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</si>
  <si>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</si>
  <si>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</si>
  <si>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</si>
  <si>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</si>
  <si>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</si>
  <si>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</si>
  <si>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</si>
  <si>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</si>
  <si>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</si>
  <si>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</si>
  <si>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</si>
  <si>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</si>
  <si>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</si>
  <si>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</si>
  <si>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</si>
  <si>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</si>
  <si>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</si>
  <si>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</si>
  <si>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</si>
  <si>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</si>
  <si>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</si>
  <si>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</si>
  <si>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</si>
  <si>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</si>
  <si>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</si>
  <si>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</si>
  <si>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</si>
  <si>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</si>
  <si>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</si>
  <si>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</si>
  <si>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</si>
  <si>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>31.03.2021</t>
  </si>
  <si>
    <t>01.03.2021</t>
  </si>
  <si>
    <t xml:space="preserve">Остатки средств на 01.03.2021 </t>
  </si>
  <si>
    <t>Остатки средств на 01.04.2021</t>
  </si>
  <si>
    <t>из них целевые средства:</t>
  </si>
  <si>
    <t>Предоставление бюджетных кредитов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</si>
  <si>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по проспекту Циолковского в г. Петропавловск-Камчатский, Камчатского края)</t>
  </si>
  <si>
    <t>Субсидии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(Трубопровод водоснабжения протяженностью 12 км в городе Вилючинске Камчатского края, Качатский край)</t>
  </si>
  <si>
    <t>Субсидии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(Канализационный коллектор протяженностью 1,218 км с канализационной станцией и очистными сооружениями в жилом районе Рыбачий города Вилючинска Камчатского края, Камчатский край)</t>
  </si>
  <si>
    <t>Субсидии на реализацию мероприятий по повышению устойчивости жилых домов, основных объектов и систем жизнеобеспечения в сейсмических районах Российской Федерации (Комплекс многоквартирных жилых домов в жилом районе Приморский города Вилючинска Камчатского края, Камчатский край, городской округ Вилючинский ЗАТО, город Вилючинск)</t>
  </si>
  <si>
    <t>Субсидии на создание новых мест в общеобразовательных организациях ("Здание. Общеобразовательная школа по проспекту Рыбаков в. Петропавловск-Камчатский", Камчатский край, г. Петропавловск-Камчатский, проспект Рыбаков)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</si>
  <si>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в жилом районе Рыбачий г.Вилючинска, Камчатский край, г.Вилючинск)</t>
  </si>
  <si>
    <t>Субсидии на выплату региональных социальных доплат к пенсии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</si>
  <si>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</si>
  <si>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</si>
  <si>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</si>
  <si>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Субвенции на осуществление первичного воинского учета на территориях, где отсутствуют военные комиссариаты</t>
  </si>
  <si>
    <t>Субвенции на осуществление отдельных полномочий в области лесных отношений</t>
  </si>
  <si>
    <t>Субвенции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</si>
  <si>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Иные межбюджетные трансферты на обеспечение деятельности депутатов Государственной Думы и их помощников в избирательных округах</t>
  </si>
  <si>
    <t>Иные межбюджетные трансферты на обеспечение деятельности сенаторов Российской Федерации и их помощников в субъектах Российской Федерации</t>
  </si>
  <si>
    <t>Иные межбюджетные трансферты на реализацию отдельных полномочий в области лекарственного обеспечения</t>
  </si>
  <si>
    <t>Субсидии на создание системы долговременного ухода за гражданами пожилого возраста и инвалидами</t>
  </si>
  <si>
    <t>Субсидии в целях развития паллиативной медицинской помощи</t>
  </si>
  <si>
    <t>Субсидии на реализацию мероприятий по предупреждению и борьбе с социально значимыми инфекционными заболеваниями (Финансовое обеспечение закупок диагностических средств для выявления и мониторинга лечения лиц, инфицированных вирусами иммунодефицита человека, в том числе в сочетании с вирусами гепатитов B и (или) C)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</si>
  <si>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</si>
  <si>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на оплату жилищно-коммунальных услуг отдельным категориям граждан</t>
  </si>
  <si>
    <t>Субвенции на выплату единовременного пособия при всех формах устройства детей, лишенных родительского попечения, в семью</t>
  </si>
  <si>
    <t>Субвенции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</si>
  <si>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</si>
  <si>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</si>
  <si>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</si>
  <si>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</si>
  <si>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</t>
  </si>
  <si>
    <t>Субсидии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</si>
  <si>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Иные межбюджетные трансферты на возмещение части затрат на уплату процентов по инвестиционным кредитам (займам) в агропромышленном комплексе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</si>
  <si>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</si>
  <si>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на компенсацию отдельным категориям граждан оплаты взноса на капитальный ремонт общего имущества в многоквартирном доме</t>
  </si>
  <si>
    <t>Иные межбюджетные трансферты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</si>
  <si>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Субсидии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</si>
  <si>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на поддержку экономического и социального развития коренных малочисленных народов Севера, Сибири и Дальнего Востока</t>
  </si>
  <si>
    <t>Субсидии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 (Федеральный проект "Создание благоприятных условий для осуществления деятельности самозанятыми гражданами")</t>
  </si>
  <si>
    <t>Субсидии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 (Федеральный проект "Создание условий для легкого старта и комфортного ведения бизнеса")</t>
  </si>
  <si>
    <t>Субсидии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 (Федеральный проект "Акселерация субъектов малого и среднего предпринимательства")</t>
  </si>
  <si>
    <t>Субсидии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</t>
  </si>
  <si>
    <t>Субсидии на обеспечение закупки авиационных работ в целях оказания медицинской помощи</t>
  </si>
  <si>
    <t>Субвенции на осуществление ежемесячной выплаты в связи с рождением (усыновлением) первого ребенка</t>
  </si>
  <si>
    <t>Субсидии на обеспечение комплексного развития сельских территорий (Социальное обеспечение населения)</t>
  </si>
  <si>
    <t>Единая субвенция бюджетам субъектов Российской Федерации и бюджету г. Байконура (регулирование и охрана водных биологических ресурсов)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</si>
  <si>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</si>
  <si>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(объекты культурного наследия)</t>
  </si>
  <si>
    <t>Единая субвенция бюджетам субъектов Российской Федерации и бюджету г. Байконура (охрана и использование охотничьих ресурсов)</t>
  </si>
  <si>
    <t>Единая субвенция бюджетам субъектов Российской Федерации и бюджету г. Байконура (охрана здоровья)</t>
  </si>
  <si>
    <t>Единая субвенция бюджетам субъектов Российской Федерации и бюджету г. Байконура (образование)</t>
  </si>
  <si>
    <t>Прочие безвозмездные поступления в бюджеты субъектов Российской Федерации</t>
  </si>
  <si>
    <t>Погашение кредитов, полученных от кредитных организаций</t>
  </si>
  <si>
    <t xml:space="preserve">Получение бюджетных кредитов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</si>
</sst>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3" fillId="0" borderId="0" applyNumberFormat="0" applyBorder="0" applyAlignment="0"/>
    <xf numFmtId="0" fontId="22" fillId="0" borderId="0"/>
    <xf numFmtId="0" fontId="22" fillId="0" borderId="0" applyNumberFormat="0" applyBorder="0" applyAlignment="0"/>
    <xf numFmtId="0" fontId="23" fillId="0" borderId="0"/>
    <xf numFmtId="0" fontId="24" fillId="0" borderId="0"/>
  </cellStyleXfs>
  <cellXfs count="7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Border="1" applyAlignment="1">
      <alignment horizontal="right"/>
    </xf>
    <xf numFmtId="164" fontId="3" fillId="0" borderId="3" xfId="0" applyNumberFormat="1" applyFont="1" applyFill="1" applyBorder="1" applyAlignment="1">
      <alignment horizontal="right" wrapText="1"/>
    </xf>
    <xf numFmtId="164" fontId="2" fillId="0" borderId="3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49" fontId="3" fillId="0" borderId="3" xfId="0" applyNumberFormat="1" applyFont="1" applyBorder="1" applyAlignment="1">
      <alignment horizontal="left" vertical="center" wrapText="1"/>
    </xf>
    <xf numFmtId="0" fontId="6" fillId="2" borderId="0" xfId="0" applyFont="1" applyFill="1" applyBorder="1" applyAlignment="1"/>
    <xf numFmtId="164" fontId="7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2" borderId="0" xfId="0" applyFont="1" applyFill="1" applyBorder="1" applyAlignment="1"/>
    <xf numFmtId="0" fontId="13" fillId="0" borderId="3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64" fontId="2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16" fillId="0" borderId="3" xfId="0" applyFont="1" applyFill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left" vertical="center" wrapText="1"/>
    </xf>
    <xf numFmtId="0" fontId="19" fillId="0" borderId="0" xfId="0" applyNumberFormat="1" applyFont="1"/>
    <xf numFmtId="0" fontId="19" fillId="0" borderId="0" xfId="0" applyFont="1"/>
    <xf numFmtId="14" fontId="19" fillId="0" borderId="0" xfId="0" applyNumberFormat="1" applyFont="1"/>
    <xf numFmtId="49" fontId="5" fillId="2" borderId="3" xfId="0" applyNumberFormat="1" applyFont="1" applyFill="1" applyBorder="1" applyAlignment="1">
      <alignment horizontal="left" wrapText="1"/>
    </xf>
    <xf numFmtId="0" fontId="20" fillId="0" borderId="0" xfId="0" applyFont="1"/>
    <xf numFmtId="0" fontId="21" fillId="0" borderId="0" xfId="0" applyFont="1"/>
    <xf numFmtId="0" fontId="21" fillId="0" borderId="3" xfId="0" applyFont="1" applyBorder="1" applyAlignment="1">
      <alignment horizontal="left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16" fillId="0" borderId="3" xfId="0" applyNumberFormat="1" applyFont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6" fillId="0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0" fillId="0" borderId="0" xfId="0"/>
    <xf numFmtId="49" fontId="3" fillId="0" borderId="3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0" fillId="0" borderId="0" xfId="0"/>
    <xf numFmtId="164" fontId="2" fillId="0" borderId="3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19" fillId="0" borderId="0" xfId="0" applyFont="1"/>
    <xf numFmtId="164" fontId="16" fillId="0" borderId="3" xfId="0" applyNumberFormat="1" applyFont="1" applyBorder="1" applyAlignment="1">
      <alignment horizontal="right" vertical="center" wrapText="1"/>
    </xf>
    <xf numFmtId="49" fontId="25" fillId="0" borderId="7" xfId="4" applyNumberFormat="1" applyFont="1" applyFill="1" applyBorder="1" applyAlignment="1" applyProtection="1">
      <alignment horizontal="left" vertical="center" wrapText="1"/>
    </xf>
    <xf numFmtId="49" fontId="25" fillId="0" borderId="8" xfId="4" applyNumberFormat="1" applyFont="1" applyFill="1" applyBorder="1" applyAlignment="1" applyProtection="1">
      <alignment horizontal="left" vertical="center" wrapText="1"/>
    </xf>
    <xf numFmtId="49" fontId="25" fillId="0" borderId="9" xfId="4" applyNumberFormat="1" applyFont="1" applyFill="1" applyBorder="1" applyAlignment="1" applyProtection="1">
      <alignment horizontal="left" vertical="center" wrapText="1"/>
    </xf>
    <xf numFmtId="0" fontId="0" fillId="0" borderId="0" xfId="0"/>
    <xf numFmtId="164" fontId="3" fillId="0" borderId="3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19" fillId="0" borderId="0" xfId="0" applyFont="1"/>
  </cellXfs>
  <cellStyles count="6">
    <cellStyle name="Обычный" xfId="0" builtinId="0"/>
    <cellStyle name="Обычный 2" xfId="3"/>
    <cellStyle name="Обычный 2 2" xfId="1"/>
    <cellStyle name="Обычный 3" xfId="2"/>
    <cellStyle name="Обычный 3 2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view="pageBreakPreview" zoomScaleNormal="100" zoomScaleSheetLayoutView="100" workbookViewId="0">
      <selection activeCell="A58" sqref="A58:XFD58"/>
    </sheetView>
  </sheetViews>
  <sheetFormatPr defaultRowHeight="14.4" x14ac:dyDescent="0.3"/>
  <cols>
    <col min="1" max="1" width="69.33203125" customWidth="1"/>
    <col min="2" max="2" width="18.109375" customWidth="1"/>
    <col min="3" max="3" width="20.33203125" customWidth="1"/>
    <col min="4" max="5" width="16.5546875" customWidth="1"/>
    <col min="6" max="6" width="12.5546875" customWidth="1"/>
    <col min="7" max="7" width="16" bestFit="1" customWidth="1"/>
    <col min="9" max="9" width="10.109375" bestFit="1" customWidth="1"/>
  </cols>
  <sheetData>
    <row r="1" spans="1:9" ht="15.6" x14ac:dyDescent="0.3">
      <c r="A1" s="43" t="s">
        <v>9</v>
      </c>
      <c r="B1" s="43"/>
      <c r="C1" s="43"/>
      <c r="D1" s="43"/>
      <c r="E1" s="41"/>
      <c r="F1" s="28" t="s">
        <v>101</v>
      </c>
      <c r="G1" s="29" t="str">
        <f>TEXT(F1,"[$-FC19]ММ")</f>
        <v>03</v>
      </c>
      <c r="H1" s="29" t="str">
        <f>TEXT(F1,"[$-FC19]ДД.ММ.ГГГ \г")</f>
        <v>01.03.2021 г</v>
      </c>
      <c r="I1" s="29" t="str">
        <f>TEXT(F1,"[$-FC19]ГГГГ")</f>
        <v>2021</v>
      </c>
    </row>
    <row r="2" spans="1:9" ht="15.6" x14ac:dyDescent="0.3">
      <c r="A2" s="43" t="str">
        <f>CONCATENATE("доходов и расходов краевого бюджета за ",period," ",I1," года")</f>
        <v>доходов и расходов краевого бюджета за март 2021 года</v>
      </c>
      <c r="B2" s="43"/>
      <c r="C2" s="43"/>
      <c r="D2" s="43"/>
      <c r="E2" s="41"/>
      <c r="F2" s="28" t="s">
        <v>100</v>
      </c>
      <c r="G2" s="29" t="str">
        <f>TEXT(F2,"[$-FC19]ДД ММММ ГГГ \г")</f>
        <v>31 марта 2021 г</v>
      </c>
      <c r="H2" s="29" t="str">
        <f>TEXT(F2,"[$-FC19]ДД.ММ.ГГГ \г")</f>
        <v>31.03.2021 г</v>
      </c>
      <c r="I2" s="30"/>
    </row>
    <row r="3" spans="1:9" x14ac:dyDescent="0.3">
      <c r="A3" s="1"/>
      <c r="B3" s="2"/>
      <c r="C3" s="2"/>
      <c r="D3" s="3"/>
      <c r="E3" s="3"/>
      <c r="F3" s="29">
        <f>EndDate+1</f>
        <v>44288</v>
      </c>
      <c r="G3" s="29" t="str">
        <f>TEXT(F3,"[$-FC19]ДД ММММ ГГГ \г")</f>
        <v>02 апреля 2021 г</v>
      </c>
      <c r="H3" s="29" t="str">
        <f>TEXT(F3,"[$-FC19]ДД.ММ.ГГГ \г")</f>
        <v>02.04.2021 г</v>
      </c>
      <c r="I3" s="29"/>
    </row>
    <row r="4" spans="1:9" x14ac:dyDescent="0.3">
      <c r="A4" s="4"/>
      <c r="B4" s="5"/>
      <c r="C4" s="5"/>
      <c r="D4" s="6"/>
      <c r="E4" s="6" t="s">
        <v>0</v>
      </c>
      <c r="F4" s="29"/>
      <c r="G4" s="29"/>
      <c r="H4" s="29"/>
      <c r="I4" s="29"/>
    </row>
    <row r="5" spans="1:9" x14ac:dyDescent="0.3">
      <c r="A5" s="44" t="s">
        <v>102</v>
      </c>
      <c r="B5" s="45"/>
      <c r="C5" s="45"/>
      <c r="D5" s="50"/>
      <c r="E5" s="59">
        <v>2773449.9</v>
      </c>
      <c r="F5" s="30"/>
      <c r="G5" s="29"/>
      <c r="H5" s="29"/>
      <c r="I5" s="29"/>
    </row>
    <row r="6" spans="1:9" x14ac:dyDescent="0.3">
      <c r="A6" s="51" t="s">
        <v>1</v>
      </c>
      <c r="B6" s="52"/>
      <c r="C6" s="52"/>
      <c r="D6" s="53"/>
      <c r="E6" s="7">
        <f>E59-E8-E7</f>
        <v>3030618.8329499997</v>
      </c>
      <c r="F6" s="29" t="str">
        <f>IF(G1="01","январь",(IF(G1="02","февраль",(IF(G1="03","март",(IF(G1="04","апрель",(IF(G1="05","май",(IF(G1="06","июнь",(IF(G1="07","июль",(IF(G1="08","август",(IF(G1="09","сентябрь",(IF(G1="08","август",(IF(G1="09","сентябрь",(IF(G1="10","октябрь",(IF(G1="11","ноябрь","декабрь")))))))))))))))))))))))))</f>
        <v>март</v>
      </c>
      <c r="G6" s="29"/>
      <c r="H6" s="29"/>
      <c r="I6" s="29"/>
    </row>
    <row r="7" spans="1:9" s="66" customFormat="1" x14ac:dyDescent="0.3">
      <c r="A7" s="51" t="s">
        <v>156</v>
      </c>
      <c r="B7" s="52"/>
      <c r="C7" s="52"/>
      <c r="D7" s="53"/>
      <c r="E7" s="67">
        <v>2000000</v>
      </c>
      <c r="F7" s="70"/>
      <c r="G7" s="70"/>
      <c r="H7" s="70"/>
      <c r="I7" s="70"/>
    </row>
    <row r="8" spans="1:9" x14ac:dyDescent="0.3">
      <c r="A8" s="51" t="s">
        <v>10</v>
      </c>
      <c r="B8" s="52"/>
      <c r="C8" s="52"/>
      <c r="D8" s="53"/>
      <c r="E8" s="9">
        <v>5264152</v>
      </c>
      <c r="F8" s="29"/>
      <c r="G8" s="29"/>
      <c r="H8" s="29"/>
      <c r="I8" s="29"/>
    </row>
    <row r="9" spans="1:9" x14ac:dyDescent="0.3">
      <c r="A9" s="51" t="s">
        <v>104</v>
      </c>
      <c r="B9" s="52"/>
      <c r="C9" s="52"/>
      <c r="D9" s="53"/>
      <c r="E9" s="9">
        <f>SUM(E10:E58)</f>
        <v>1743030.2999999998</v>
      </c>
      <c r="F9" s="29" t="s">
        <v>31</v>
      </c>
    </row>
    <row r="10" spans="1:9" s="58" customFormat="1" ht="42" customHeight="1" x14ac:dyDescent="0.3">
      <c r="A10" s="63" t="s">
        <v>106</v>
      </c>
      <c r="B10" s="64"/>
      <c r="C10" s="64"/>
      <c r="D10" s="65"/>
      <c r="E10" s="60">
        <v>9886.9</v>
      </c>
      <c r="F10" s="61"/>
    </row>
    <row r="11" spans="1:9" s="58" customFormat="1" ht="43.8" customHeight="1" x14ac:dyDescent="0.3">
      <c r="A11" s="63" t="s">
        <v>107</v>
      </c>
      <c r="B11" s="64"/>
      <c r="C11" s="64"/>
      <c r="D11" s="65"/>
      <c r="E11" s="60">
        <v>58540.6</v>
      </c>
      <c r="F11" s="61"/>
    </row>
    <row r="12" spans="1:9" s="58" customFormat="1" ht="54.6" customHeight="1" x14ac:dyDescent="0.3">
      <c r="A12" s="63" t="s">
        <v>108</v>
      </c>
      <c r="B12" s="64"/>
      <c r="C12" s="64"/>
      <c r="D12" s="65"/>
      <c r="E12" s="60">
        <v>118237.3</v>
      </c>
      <c r="F12" s="61"/>
    </row>
    <row r="13" spans="1:9" s="58" customFormat="1" ht="43.8" customHeight="1" x14ac:dyDescent="0.3">
      <c r="A13" s="63" t="s">
        <v>109</v>
      </c>
      <c r="B13" s="64"/>
      <c r="C13" s="64"/>
      <c r="D13" s="65"/>
      <c r="E13" s="60">
        <v>21039.599999999999</v>
      </c>
      <c r="F13" s="61"/>
    </row>
    <row r="14" spans="1:9" s="58" customFormat="1" ht="27.6" customHeight="1" x14ac:dyDescent="0.3">
      <c r="A14" s="63" t="s">
        <v>110</v>
      </c>
      <c r="B14" s="64"/>
      <c r="C14" s="64"/>
      <c r="D14" s="65"/>
      <c r="E14" s="60">
        <v>27421.8</v>
      </c>
      <c r="F14" s="61"/>
    </row>
    <row r="15" spans="1:9" s="58" customFormat="1" ht="39" customHeight="1" x14ac:dyDescent="0.3">
      <c r="A15" s="63" t="s">
        <v>111</v>
      </c>
      <c r="B15" s="64"/>
      <c r="C15" s="64"/>
      <c r="D15" s="65"/>
      <c r="E15" s="60">
        <v>21105.3</v>
      </c>
      <c r="F15" s="61"/>
    </row>
    <row r="16" spans="1:9" s="58" customFormat="1" x14ac:dyDescent="0.3">
      <c r="A16" s="63" t="s">
        <v>112</v>
      </c>
      <c r="B16" s="64"/>
      <c r="C16" s="64"/>
      <c r="D16" s="65"/>
      <c r="E16" s="60">
        <v>104780.8</v>
      </c>
      <c r="F16" s="61"/>
    </row>
    <row r="17" spans="1:6" s="58" customFormat="1" ht="30" customHeight="1" x14ac:dyDescent="0.3">
      <c r="A17" s="63" t="s">
        <v>113</v>
      </c>
      <c r="B17" s="64"/>
      <c r="C17" s="64"/>
      <c r="D17" s="65"/>
      <c r="E17" s="60">
        <v>7689.2</v>
      </c>
      <c r="F17" s="61"/>
    </row>
    <row r="18" spans="1:6" s="58" customFormat="1" ht="28.8" customHeight="1" x14ac:dyDescent="0.3">
      <c r="A18" s="63" t="s">
        <v>114</v>
      </c>
      <c r="B18" s="64"/>
      <c r="C18" s="64"/>
      <c r="D18" s="65"/>
      <c r="E18" s="60">
        <v>47305.3</v>
      </c>
      <c r="F18" s="61"/>
    </row>
    <row r="19" spans="1:6" s="58" customFormat="1" ht="30" customHeight="1" x14ac:dyDescent="0.3">
      <c r="A19" s="63" t="s">
        <v>115</v>
      </c>
      <c r="B19" s="64"/>
      <c r="C19" s="64"/>
      <c r="D19" s="65"/>
      <c r="E19" s="60">
        <v>141</v>
      </c>
      <c r="F19" s="61"/>
    </row>
    <row r="20" spans="1:6" s="58" customFormat="1" x14ac:dyDescent="0.3">
      <c r="A20" s="63" t="s">
        <v>116</v>
      </c>
      <c r="B20" s="64"/>
      <c r="C20" s="64"/>
      <c r="D20" s="65"/>
      <c r="E20" s="60">
        <v>3387.2</v>
      </c>
      <c r="F20" s="61"/>
    </row>
    <row r="21" spans="1:6" s="58" customFormat="1" x14ac:dyDescent="0.3">
      <c r="A21" s="63" t="s">
        <v>117</v>
      </c>
      <c r="B21" s="64"/>
      <c r="C21" s="64"/>
      <c r="D21" s="65"/>
      <c r="E21" s="60">
        <v>15780</v>
      </c>
      <c r="F21" s="61"/>
    </row>
    <row r="22" spans="1:6" s="58" customFormat="1" ht="25.8" customHeight="1" x14ac:dyDescent="0.3">
      <c r="A22" s="63" t="s">
        <v>118</v>
      </c>
      <c r="B22" s="64"/>
      <c r="C22" s="64"/>
      <c r="D22" s="65"/>
      <c r="E22" s="60">
        <v>171.7</v>
      </c>
      <c r="F22" s="61"/>
    </row>
    <row r="23" spans="1:6" s="58" customFormat="1" x14ac:dyDescent="0.3">
      <c r="A23" s="63" t="s">
        <v>119</v>
      </c>
      <c r="B23" s="64"/>
      <c r="C23" s="64"/>
      <c r="D23" s="65"/>
      <c r="E23" s="60">
        <v>5758.6</v>
      </c>
      <c r="F23" s="61"/>
    </row>
    <row r="24" spans="1:6" s="58" customFormat="1" x14ac:dyDescent="0.3">
      <c r="A24" s="63" t="s">
        <v>120</v>
      </c>
      <c r="B24" s="64"/>
      <c r="C24" s="64"/>
      <c r="D24" s="65"/>
      <c r="E24" s="60">
        <v>527.79999999999995</v>
      </c>
      <c r="F24" s="61"/>
    </row>
    <row r="25" spans="1:6" s="58" customFormat="1" x14ac:dyDescent="0.3">
      <c r="A25" s="63" t="s">
        <v>121</v>
      </c>
      <c r="B25" s="64"/>
      <c r="C25" s="64"/>
      <c r="D25" s="65"/>
      <c r="E25" s="60">
        <v>5788.6</v>
      </c>
      <c r="F25" s="61"/>
    </row>
    <row r="26" spans="1:6" s="58" customFormat="1" x14ac:dyDescent="0.3">
      <c r="A26" s="63" t="s">
        <v>122</v>
      </c>
      <c r="B26" s="64"/>
      <c r="C26" s="64"/>
      <c r="D26" s="65"/>
      <c r="E26" s="60">
        <v>4124.7</v>
      </c>
      <c r="F26" s="61"/>
    </row>
    <row r="27" spans="1:6" s="58" customFormat="1" x14ac:dyDescent="0.3">
      <c r="A27" s="63" t="s">
        <v>123</v>
      </c>
      <c r="B27" s="64"/>
      <c r="C27" s="64"/>
      <c r="D27" s="65"/>
      <c r="E27" s="60">
        <v>86.4</v>
      </c>
      <c r="F27" s="61"/>
    </row>
    <row r="28" spans="1:6" s="58" customFormat="1" ht="41.4" customHeight="1" x14ac:dyDescent="0.3">
      <c r="A28" s="63" t="s">
        <v>124</v>
      </c>
      <c r="B28" s="64"/>
      <c r="C28" s="64"/>
      <c r="D28" s="65"/>
      <c r="E28" s="60">
        <v>622.5</v>
      </c>
      <c r="F28" s="61"/>
    </row>
    <row r="29" spans="1:6" s="58" customFormat="1" ht="27" customHeight="1" x14ac:dyDescent="0.3">
      <c r="A29" s="63" t="s">
        <v>125</v>
      </c>
      <c r="B29" s="64"/>
      <c r="C29" s="64"/>
      <c r="D29" s="65"/>
      <c r="E29" s="60">
        <v>4510.8</v>
      </c>
      <c r="F29" s="61"/>
    </row>
    <row r="30" spans="1:6" s="58" customFormat="1" x14ac:dyDescent="0.3">
      <c r="A30" s="63" t="s">
        <v>126</v>
      </c>
      <c r="B30" s="64"/>
      <c r="C30" s="64"/>
      <c r="D30" s="65"/>
      <c r="E30" s="60">
        <v>16655.400000000001</v>
      </c>
      <c r="F30" s="61"/>
    </row>
    <row r="31" spans="1:6" s="58" customFormat="1" x14ac:dyDescent="0.3">
      <c r="A31" s="63" t="s">
        <v>127</v>
      </c>
      <c r="B31" s="64"/>
      <c r="C31" s="64"/>
      <c r="D31" s="65"/>
      <c r="E31" s="60">
        <v>1462.6</v>
      </c>
      <c r="F31" s="61"/>
    </row>
    <row r="32" spans="1:6" s="58" customFormat="1" ht="42" customHeight="1" x14ac:dyDescent="0.3">
      <c r="A32" s="63" t="s">
        <v>128</v>
      </c>
      <c r="B32" s="64"/>
      <c r="C32" s="64"/>
      <c r="D32" s="65"/>
      <c r="E32" s="60">
        <v>303.39999999999998</v>
      </c>
      <c r="F32" s="61"/>
    </row>
    <row r="33" spans="1:6" s="58" customFormat="1" ht="31.8" customHeight="1" x14ac:dyDescent="0.3">
      <c r="A33" s="63" t="s">
        <v>129</v>
      </c>
      <c r="B33" s="64"/>
      <c r="C33" s="64"/>
      <c r="D33" s="65"/>
      <c r="E33" s="60">
        <v>23206.799999999999</v>
      </c>
      <c r="F33" s="61"/>
    </row>
    <row r="34" spans="1:6" s="58" customFormat="1" x14ac:dyDescent="0.3">
      <c r="A34" s="63" t="s">
        <v>130</v>
      </c>
      <c r="B34" s="64"/>
      <c r="C34" s="64"/>
      <c r="D34" s="65"/>
      <c r="E34" s="60">
        <v>108541.2</v>
      </c>
      <c r="F34" s="61"/>
    </row>
    <row r="35" spans="1:6" s="58" customFormat="1" ht="31.8" customHeight="1" x14ac:dyDescent="0.3">
      <c r="A35" s="63" t="s">
        <v>131</v>
      </c>
      <c r="B35" s="64"/>
      <c r="C35" s="64"/>
      <c r="D35" s="65"/>
      <c r="E35" s="60">
        <v>35139.199999999997</v>
      </c>
      <c r="F35" s="61"/>
    </row>
    <row r="36" spans="1:6" s="58" customFormat="1" ht="24.6" customHeight="1" x14ac:dyDescent="0.3">
      <c r="A36" s="63" t="s">
        <v>132</v>
      </c>
      <c r="B36" s="64"/>
      <c r="C36" s="64"/>
      <c r="D36" s="65"/>
      <c r="E36" s="60">
        <v>21761.599999999999</v>
      </c>
      <c r="F36" s="61"/>
    </row>
    <row r="37" spans="1:6" s="58" customFormat="1" ht="40.799999999999997" customHeight="1" x14ac:dyDescent="0.3">
      <c r="A37" s="63" t="s">
        <v>133</v>
      </c>
      <c r="B37" s="64"/>
      <c r="C37" s="64"/>
      <c r="D37" s="65"/>
      <c r="E37" s="60">
        <v>19889.3</v>
      </c>
      <c r="F37" s="61"/>
    </row>
    <row r="38" spans="1:6" s="58" customFormat="1" ht="29.4" customHeight="1" x14ac:dyDescent="0.3">
      <c r="A38" s="63" t="s">
        <v>134</v>
      </c>
      <c r="B38" s="64"/>
      <c r="C38" s="64"/>
      <c r="D38" s="65"/>
      <c r="E38" s="60">
        <v>426.2</v>
      </c>
      <c r="F38" s="61"/>
    </row>
    <row r="39" spans="1:6" s="58" customFormat="1" ht="19.2" customHeight="1" x14ac:dyDescent="0.3">
      <c r="A39" s="63" t="s">
        <v>135</v>
      </c>
      <c r="B39" s="64"/>
      <c r="C39" s="64"/>
      <c r="D39" s="65"/>
      <c r="E39" s="60">
        <v>8537.9</v>
      </c>
      <c r="F39" s="61"/>
    </row>
    <row r="40" spans="1:6" s="58" customFormat="1" ht="43.8" customHeight="1" x14ac:dyDescent="0.3">
      <c r="A40" s="63" t="s">
        <v>136</v>
      </c>
      <c r="B40" s="64"/>
      <c r="C40" s="64"/>
      <c r="D40" s="65"/>
      <c r="E40" s="60">
        <v>13618.2</v>
      </c>
      <c r="F40" s="61"/>
    </row>
    <row r="41" spans="1:6" s="58" customFormat="1" ht="18.600000000000001" customHeight="1" x14ac:dyDescent="0.3">
      <c r="A41" s="63" t="s">
        <v>137</v>
      </c>
      <c r="B41" s="64"/>
      <c r="C41" s="64"/>
      <c r="D41" s="65"/>
      <c r="E41" s="60">
        <v>541.9</v>
      </c>
      <c r="F41" s="61"/>
    </row>
    <row r="42" spans="1:6" s="58" customFormat="1" ht="27" customHeight="1" x14ac:dyDescent="0.3">
      <c r="A42" s="63" t="s">
        <v>138</v>
      </c>
      <c r="B42" s="64"/>
      <c r="C42" s="64"/>
      <c r="D42" s="65"/>
      <c r="E42" s="60">
        <v>56</v>
      </c>
      <c r="F42" s="61"/>
    </row>
    <row r="43" spans="1:6" s="58" customFormat="1" ht="30" customHeight="1" x14ac:dyDescent="0.3">
      <c r="A43" s="63" t="s">
        <v>139</v>
      </c>
      <c r="B43" s="64"/>
      <c r="C43" s="64"/>
      <c r="D43" s="65"/>
      <c r="E43" s="60">
        <v>1500</v>
      </c>
      <c r="F43" s="61"/>
    </row>
    <row r="44" spans="1:6" s="58" customFormat="1" x14ac:dyDescent="0.3">
      <c r="A44" s="63" t="s">
        <v>140</v>
      </c>
      <c r="B44" s="64"/>
      <c r="C44" s="64"/>
      <c r="D44" s="65"/>
      <c r="E44" s="60">
        <v>322.8</v>
      </c>
      <c r="F44" s="61"/>
    </row>
    <row r="45" spans="1:6" s="58" customFormat="1" ht="40.799999999999997" customHeight="1" x14ac:dyDescent="0.3">
      <c r="A45" s="63" t="s">
        <v>141</v>
      </c>
      <c r="B45" s="64"/>
      <c r="C45" s="64"/>
      <c r="D45" s="65"/>
      <c r="E45" s="60">
        <v>1538.3</v>
      </c>
      <c r="F45" s="61"/>
    </row>
    <row r="46" spans="1:6" s="58" customFormat="1" ht="40.799999999999997" customHeight="1" x14ac:dyDescent="0.3">
      <c r="A46" s="63" t="s">
        <v>142</v>
      </c>
      <c r="B46" s="64"/>
      <c r="C46" s="64"/>
      <c r="D46" s="65"/>
      <c r="E46" s="60">
        <v>3620.1</v>
      </c>
      <c r="F46" s="61"/>
    </row>
    <row r="47" spans="1:6" s="58" customFormat="1" ht="41.4" customHeight="1" x14ac:dyDescent="0.3">
      <c r="A47" s="63" t="s">
        <v>143</v>
      </c>
      <c r="B47" s="64"/>
      <c r="C47" s="64"/>
      <c r="D47" s="65"/>
      <c r="E47" s="60">
        <v>62537.9</v>
      </c>
      <c r="F47" s="61"/>
    </row>
    <row r="48" spans="1:6" s="58" customFormat="1" ht="28.2" customHeight="1" x14ac:dyDescent="0.3">
      <c r="A48" s="63" t="s">
        <v>144</v>
      </c>
      <c r="B48" s="64"/>
      <c r="C48" s="64"/>
      <c r="D48" s="65"/>
      <c r="E48" s="60">
        <v>6800</v>
      </c>
      <c r="F48" s="61"/>
    </row>
    <row r="49" spans="1:6" s="58" customFormat="1" x14ac:dyDescent="0.3">
      <c r="A49" s="63" t="s">
        <v>145</v>
      </c>
      <c r="B49" s="64"/>
      <c r="C49" s="64"/>
      <c r="D49" s="65"/>
      <c r="E49" s="60">
        <v>10222.1</v>
      </c>
      <c r="F49" s="61"/>
    </row>
    <row r="50" spans="1:6" s="58" customFormat="1" x14ac:dyDescent="0.3">
      <c r="A50" s="63" t="s">
        <v>146</v>
      </c>
      <c r="B50" s="64"/>
      <c r="C50" s="64"/>
      <c r="D50" s="65"/>
      <c r="E50" s="60">
        <v>49146</v>
      </c>
      <c r="F50" s="61"/>
    </row>
    <row r="51" spans="1:6" s="58" customFormat="1" x14ac:dyDescent="0.3">
      <c r="A51" s="63" t="s">
        <v>147</v>
      </c>
      <c r="B51" s="64"/>
      <c r="C51" s="64"/>
      <c r="D51" s="65"/>
      <c r="E51" s="60">
        <v>3382.3</v>
      </c>
      <c r="F51" s="61"/>
    </row>
    <row r="52" spans="1:6" s="58" customFormat="1" x14ac:dyDescent="0.3">
      <c r="A52" s="63" t="s">
        <v>148</v>
      </c>
      <c r="B52" s="64"/>
      <c r="C52" s="64"/>
      <c r="D52" s="65"/>
      <c r="E52" s="60">
        <v>800</v>
      </c>
      <c r="F52" s="61"/>
    </row>
    <row r="53" spans="1:6" s="58" customFormat="1" x14ac:dyDescent="0.3">
      <c r="A53" s="63" t="s">
        <v>149</v>
      </c>
      <c r="B53" s="64"/>
      <c r="C53" s="64"/>
      <c r="D53" s="65"/>
      <c r="E53" s="60">
        <v>3510.2</v>
      </c>
      <c r="F53" s="61"/>
    </row>
    <row r="54" spans="1:6" s="58" customFormat="1" x14ac:dyDescent="0.3">
      <c r="A54" s="63" t="s">
        <v>150</v>
      </c>
      <c r="B54" s="64"/>
      <c r="C54" s="64"/>
      <c r="D54" s="65"/>
      <c r="E54" s="60">
        <v>27.1</v>
      </c>
      <c r="F54" s="61"/>
    </row>
    <row r="55" spans="1:6" s="58" customFormat="1" x14ac:dyDescent="0.3">
      <c r="A55" s="63" t="s">
        <v>151</v>
      </c>
      <c r="B55" s="64"/>
      <c r="C55" s="64"/>
      <c r="D55" s="65"/>
      <c r="E55" s="60">
        <v>24.6</v>
      </c>
      <c r="F55" s="61"/>
    </row>
    <row r="56" spans="1:6" s="58" customFormat="1" x14ac:dyDescent="0.3">
      <c r="A56" s="63" t="s">
        <v>152</v>
      </c>
      <c r="B56" s="64"/>
      <c r="C56" s="64"/>
      <c r="D56" s="65"/>
      <c r="E56" s="60">
        <v>102.7</v>
      </c>
      <c r="F56" s="61"/>
    </row>
    <row r="57" spans="1:6" s="58" customFormat="1" x14ac:dyDescent="0.3">
      <c r="A57" s="63" t="s">
        <v>153</v>
      </c>
      <c r="B57" s="64"/>
      <c r="C57" s="64"/>
      <c r="D57" s="65"/>
      <c r="E57" s="60">
        <v>1194.4000000000001</v>
      </c>
      <c r="F57" s="61"/>
    </row>
    <row r="58" spans="1:6" s="58" customFormat="1" ht="14.4" customHeight="1" x14ac:dyDescent="0.3">
      <c r="A58" s="63" t="s">
        <v>154</v>
      </c>
      <c r="B58" s="64"/>
      <c r="C58" s="64"/>
      <c r="D58" s="54"/>
      <c r="E58" s="68">
        <v>891256</v>
      </c>
      <c r="F58" s="61"/>
    </row>
    <row r="59" spans="1:6" x14ac:dyDescent="0.3">
      <c r="A59" s="44" t="s">
        <v>11</v>
      </c>
      <c r="B59" s="45"/>
      <c r="C59" s="45"/>
      <c r="D59" s="50"/>
      <c r="E59" s="9">
        <f>E61-E5+E60</f>
        <v>10294770.83295</v>
      </c>
      <c r="F59" s="29" t="s">
        <v>32</v>
      </c>
    </row>
    <row r="60" spans="1:6" x14ac:dyDescent="0.3">
      <c r="A60" s="44" t="s">
        <v>12</v>
      </c>
      <c r="B60" s="45"/>
      <c r="C60" s="45"/>
      <c r="D60" s="50"/>
      <c r="E60" s="9">
        <f>B104+'Муниципальные районы'!P35</f>
        <v>11481108.13295</v>
      </c>
    </row>
    <row r="61" spans="1:6" x14ac:dyDescent="0.3">
      <c r="A61" s="44" t="s">
        <v>103</v>
      </c>
      <c r="B61" s="45"/>
      <c r="C61" s="45"/>
      <c r="D61" s="50"/>
      <c r="E61" s="8">
        <v>1587112.6</v>
      </c>
    </row>
    <row r="62" spans="1:6" x14ac:dyDescent="0.3">
      <c r="A62" s="51" t="s">
        <v>104</v>
      </c>
      <c r="B62" s="52"/>
      <c r="C62" s="52"/>
      <c r="D62" s="53"/>
      <c r="E62" s="60">
        <v>851728</v>
      </c>
    </row>
    <row r="63" spans="1:6" x14ac:dyDescent="0.3">
      <c r="A63" s="23"/>
      <c r="B63" s="24"/>
      <c r="C63" s="24"/>
      <c r="D63" s="22"/>
      <c r="E63" s="22"/>
    </row>
    <row r="64" spans="1:6" x14ac:dyDescent="0.3">
      <c r="A64" s="25" t="s">
        <v>13</v>
      </c>
      <c r="B64" s="10"/>
      <c r="C64" s="10"/>
      <c r="D64" s="11"/>
      <c r="E64" s="11"/>
    </row>
    <row r="65" spans="1:5" x14ac:dyDescent="0.3">
      <c r="A65" s="46" t="s">
        <v>14</v>
      </c>
      <c r="B65" s="48" t="s">
        <v>2</v>
      </c>
      <c r="C65" s="49" t="s">
        <v>3</v>
      </c>
      <c r="D65" s="49"/>
      <c r="E65" s="49"/>
    </row>
    <row r="66" spans="1:5" ht="90" customHeight="1" x14ac:dyDescent="0.3">
      <c r="A66" s="47"/>
      <c r="B66" s="48"/>
      <c r="C66" s="42" t="s">
        <v>4</v>
      </c>
      <c r="D66" s="42" t="s">
        <v>5</v>
      </c>
      <c r="E66" s="26" t="s">
        <v>30</v>
      </c>
    </row>
    <row r="67" spans="1:5" x14ac:dyDescent="0.3">
      <c r="A67" s="12" t="s">
        <v>65</v>
      </c>
      <c r="B67" s="37">
        <v>16798.286520000001</v>
      </c>
      <c r="C67" s="37">
        <v>10912.6175</v>
      </c>
      <c r="D67" s="37">
        <v>3283.2948999999999</v>
      </c>
      <c r="E67" s="37"/>
    </row>
    <row r="68" spans="1:5" x14ac:dyDescent="0.3">
      <c r="A68" s="12" t="s">
        <v>66</v>
      </c>
      <c r="B68" s="37">
        <v>6520.9797699999999</v>
      </c>
      <c r="C68" s="37">
        <v>4177.1881899999998</v>
      </c>
      <c r="D68" s="37">
        <v>1477.7848300000001</v>
      </c>
      <c r="E68" s="37"/>
    </row>
    <row r="69" spans="1:5" x14ac:dyDescent="0.3">
      <c r="A69" s="12" t="s">
        <v>67</v>
      </c>
      <c r="B69" s="37">
        <v>6238.0053399999997</v>
      </c>
      <c r="C69" s="37">
        <v>2302.5445300000001</v>
      </c>
      <c r="D69" s="37">
        <v>1477.6858099999999</v>
      </c>
      <c r="E69" s="37"/>
    </row>
    <row r="70" spans="1:5" x14ac:dyDescent="0.3">
      <c r="A70" s="12" t="s">
        <v>68</v>
      </c>
      <c r="B70" s="37">
        <v>73159.653210000004</v>
      </c>
      <c r="C70" s="37">
        <v>23382.771189999999</v>
      </c>
      <c r="D70" s="37">
        <v>8870.8395799999998</v>
      </c>
      <c r="E70" s="37"/>
    </row>
    <row r="71" spans="1:5" ht="27.6" x14ac:dyDescent="0.3">
      <c r="A71" s="12" t="s">
        <v>69</v>
      </c>
      <c r="B71" s="37">
        <v>370126.01212999999</v>
      </c>
      <c r="C71" s="37">
        <v>5742.48621</v>
      </c>
      <c r="D71" s="37">
        <v>1409.18336</v>
      </c>
      <c r="E71" s="37">
        <v>3419.4180000000001</v>
      </c>
    </row>
    <row r="72" spans="1:5" x14ac:dyDescent="0.3">
      <c r="A72" s="12" t="s">
        <v>70</v>
      </c>
      <c r="B72" s="37">
        <v>14733.508159999999</v>
      </c>
      <c r="C72" s="37">
        <v>6957.8752199999999</v>
      </c>
      <c r="D72" s="37">
        <v>2078.10853</v>
      </c>
      <c r="E72" s="37"/>
    </row>
    <row r="73" spans="1:5" x14ac:dyDescent="0.3">
      <c r="A73" s="12" t="s">
        <v>71</v>
      </c>
      <c r="B73" s="37">
        <v>1778.90977</v>
      </c>
      <c r="C73" s="37">
        <v>988.22251000000006</v>
      </c>
      <c r="D73" s="37">
        <v>582.14675</v>
      </c>
      <c r="E73" s="37"/>
    </row>
    <row r="74" spans="1:5" ht="27.6" x14ac:dyDescent="0.3">
      <c r="A74" s="12" t="s">
        <v>72</v>
      </c>
      <c r="B74" s="37">
        <v>1765440.7850500001</v>
      </c>
      <c r="C74" s="37">
        <v>6645.7713199999998</v>
      </c>
      <c r="D74" s="37">
        <v>2517.9838300000001</v>
      </c>
      <c r="E74" s="37"/>
    </row>
    <row r="75" spans="1:5" x14ac:dyDescent="0.3">
      <c r="A75" s="12" t="s">
        <v>73</v>
      </c>
      <c r="B75" s="37">
        <v>98096.587440000003</v>
      </c>
      <c r="C75" s="37">
        <v>6364.0667700000004</v>
      </c>
      <c r="D75" s="37">
        <v>1891.17938</v>
      </c>
      <c r="E75" s="37"/>
    </row>
    <row r="76" spans="1:5" x14ac:dyDescent="0.3">
      <c r="A76" s="12" t="s">
        <v>74</v>
      </c>
      <c r="B76" s="37">
        <v>331794.82205999998</v>
      </c>
      <c r="C76" s="37">
        <v>9713.0595099999991</v>
      </c>
      <c r="D76" s="37">
        <v>3043.3584700000001</v>
      </c>
      <c r="E76" s="37">
        <v>2738.9360999999999</v>
      </c>
    </row>
    <row r="77" spans="1:5" x14ac:dyDescent="0.3">
      <c r="A77" s="12" t="s">
        <v>75</v>
      </c>
      <c r="B77" s="37">
        <v>317535.78600000002</v>
      </c>
      <c r="C77" s="37">
        <v>10452.227860000001</v>
      </c>
      <c r="D77" s="37">
        <v>1901.9102800000001</v>
      </c>
      <c r="E77" s="37">
        <v>439.32605000000001</v>
      </c>
    </row>
    <row r="78" spans="1:5" x14ac:dyDescent="0.3">
      <c r="A78" s="12" t="s">
        <v>76</v>
      </c>
      <c r="B78" s="37">
        <v>860877.48241000006</v>
      </c>
      <c r="C78" s="37">
        <v>25586.99597</v>
      </c>
      <c r="D78" s="37">
        <v>8311.7436600000001</v>
      </c>
      <c r="E78" s="37">
        <v>295260.60943000001</v>
      </c>
    </row>
    <row r="79" spans="1:5" ht="27.6" x14ac:dyDescent="0.3">
      <c r="A79" s="12" t="s">
        <v>77</v>
      </c>
      <c r="B79" s="37">
        <v>883074.20368000004</v>
      </c>
      <c r="C79" s="37">
        <v>25584.929800000002</v>
      </c>
      <c r="D79" s="37">
        <v>9291.1813500000007</v>
      </c>
      <c r="E79" s="37">
        <v>642138.9449</v>
      </c>
    </row>
    <row r="80" spans="1:5" x14ac:dyDescent="0.3">
      <c r="A80" s="12" t="s">
        <v>78</v>
      </c>
      <c r="B80" s="37">
        <v>74041.945210000005</v>
      </c>
      <c r="C80" s="37">
        <v>2184.80674</v>
      </c>
      <c r="D80" s="37">
        <v>695.97560999999996</v>
      </c>
      <c r="E80" s="37"/>
    </row>
    <row r="81" spans="1:5" x14ac:dyDescent="0.3">
      <c r="A81" s="12" t="s">
        <v>79</v>
      </c>
      <c r="B81" s="37">
        <v>97431.313179999997</v>
      </c>
      <c r="C81" s="37">
        <v>54426.727630000001</v>
      </c>
      <c r="D81" s="37">
        <v>17179.686730000001</v>
      </c>
      <c r="E81" s="37"/>
    </row>
    <row r="82" spans="1:5" x14ac:dyDescent="0.3">
      <c r="A82" s="12" t="s">
        <v>80</v>
      </c>
      <c r="B82" s="37">
        <v>12380.408380000001</v>
      </c>
      <c r="C82" s="37">
        <v>1913.38374</v>
      </c>
      <c r="D82" s="37">
        <v>588.10334</v>
      </c>
      <c r="E82" s="37"/>
    </row>
    <row r="83" spans="1:5" x14ac:dyDescent="0.3">
      <c r="A83" s="12" t="s">
        <v>81</v>
      </c>
      <c r="B83" s="37">
        <v>16077.30666</v>
      </c>
      <c r="C83" s="37">
        <v>3745.6118700000002</v>
      </c>
      <c r="D83" s="37">
        <v>1289.8683900000001</v>
      </c>
      <c r="E83" s="37"/>
    </row>
    <row r="84" spans="1:5" x14ac:dyDescent="0.3">
      <c r="A84" s="12" t="s">
        <v>82</v>
      </c>
      <c r="B84" s="37">
        <v>59743.738499999999</v>
      </c>
      <c r="C84" s="37">
        <v>20839.56451</v>
      </c>
      <c r="D84" s="37">
        <v>6087.7063399999997</v>
      </c>
      <c r="E84" s="37">
        <v>24843.81237</v>
      </c>
    </row>
    <row r="85" spans="1:5" x14ac:dyDescent="0.3">
      <c r="A85" s="12" t="s">
        <v>83</v>
      </c>
      <c r="B85" s="37">
        <v>14544.79017</v>
      </c>
      <c r="C85" s="37">
        <v>404.13997999999998</v>
      </c>
      <c r="D85" s="37"/>
      <c r="E85" s="37"/>
    </row>
    <row r="86" spans="1:5" x14ac:dyDescent="0.3">
      <c r="A86" s="12" t="s">
        <v>84</v>
      </c>
      <c r="B86" s="37">
        <v>248333.17300000001</v>
      </c>
      <c r="C86" s="37">
        <v>7295.7474599999996</v>
      </c>
      <c r="D86" s="37">
        <v>2812.0302799999999</v>
      </c>
      <c r="E86" s="37"/>
    </row>
    <row r="87" spans="1:5" x14ac:dyDescent="0.3">
      <c r="A87" s="12" t="s">
        <v>85</v>
      </c>
      <c r="B87" s="37">
        <v>24899.423470000002</v>
      </c>
      <c r="C87" s="37">
        <v>13416.81465</v>
      </c>
      <c r="D87" s="37">
        <v>3909.3826800000002</v>
      </c>
      <c r="E87" s="37"/>
    </row>
    <row r="88" spans="1:5" x14ac:dyDescent="0.3">
      <c r="A88" s="12" t="s">
        <v>86</v>
      </c>
      <c r="B88" s="37">
        <v>2957.1390999999999</v>
      </c>
      <c r="C88" s="37">
        <v>2212.1702399999999</v>
      </c>
      <c r="D88" s="37">
        <v>204.28824</v>
      </c>
      <c r="E88" s="37"/>
    </row>
    <row r="89" spans="1:5" x14ac:dyDescent="0.3">
      <c r="A89" s="12" t="s">
        <v>87</v>
      </c>
      <c r="B89" s="37">
        <v>2317.3971200000001</v>
      </c>
      <c r="C89" s="37">
        <v>1604.4216799999999</v>
      </c>
      <c r="D89" s="37">
        <v>481.75957</v>
      </c>
      <c r="E89" s="37"/>
    </row>
    <row r="90" spans="1:5" x14ac:dyDescent="0.3">
      <c r="A90" s="12" t="s">
        <v>88</v>
      </c>
      <c r="B90" s="37">
        <v>5191.13627</v>
      </c>
      <c r="C90" s="37">
        <v>3565.3839699999999</v>
      </c>
      <c r="D90" s="37">
        <v>1407.67697</v>
      </c>
      <c r="E90" s="37"/>
    </row>
    <row r="91" spans="1:5" x14ac:dyDescent="0.3">
      <c r="A91" s="12" t="s">
        <v>89</v>
      </c>
      <c r="B91" s="37">
        <v>5259.0898100000004</v>
      </c>
      <c r="C91" s="37">
        <v>3012.2148900000002</v>
      </c>
      <c r="D91" s="37">
        <v>1872.45705</v>
      </c>
      <c r="E91" s="37"/>
    </row>
    <row r="92" spans="1:5" x14ac:dyDescent="0.3">
      <c r="A92" s="12" t="s">
        <v>90</v>
      </c>
      <c r="B92" s="37">
        <v>2263140.2703499999</v>
      </c>
      <c r="C92" s="37">
        <v>19191.148099999999</v>
      </c>
      <c r="D92" s="37">
        <v>5727.0728399999998</v>
      </c>
      <c r="E92" s="37">
        <v>52.28228</v>
      </c>
    </row>
    <row r="93" spans="1:5" ht="27.6" x14ac:dyDescent="0.3">
      <c r="A93" s="12" t="s">
        <v>91</v>
      </c>
      <c r="B93" s="37">
        <v>384.65122000000002</v>
      </c>
      <c r="C93" s="37">
        <v>255.06151</v>
      </c>
      <c r="D93" s="37">
        <v>113.03512000000001</v>
      </c>
      <c r="E93" s="37"/>
    </row>
    <row r="94" spans="1:5" x14ac:dyDescent="0.3">
      <c r="A94" s="12" t="s">
        <v>92</v>
      </c>
      <c r="B94" s="37">
        <v>104785.7966</v>
      </c>
      <c r="C94" s="37">
        <v>2094.9491400000002</v>
      </c>
      <c r="D94" s="37">
        <v>669.89283</v>
      </c>
      <c r="E94" s="37">
        <v>1814.625</v>
      </c>
    </row>
    <row r="95" spans="1:5" x14ac:dyDescent="0.3">
      <c r="A95" s="12" t="s">
        <v>93</v>
      </c>
      <c r="B95" s="37">
        <v>44039.907950000001</v>
      </c>
      <c r="C95" s="37">
        <v>11324.13998</v>
      </c>
      <c r="D95" s="37">
        <v>3909.8118599999998</v>
      </c>
      <c r="E95" s="37"/>
    </row>
    <row r="96" spans="1:5" x14ac:dyDescent="0.3">
      <c r="A96" s="12" t="s">
        <v>94</v>
      </c>
      <c r="B96" s="37">
        <v>7743.1632499999996</v>
      </c>
      <c r="C96" s="37">
        <v>850.91078000000005</v>
      </c>
      <c r="D96" s="37">
        <v>221.23988</v>
      </c>
      <c r="E96" s="37"/>
    </row>
    <row r="97" spans="1:5" x14ac:dyDescent="0.3">
      <c r="A97" s="12" t="s">
        <v>95</v>
      </c>
      <c r="B97" s="37">
        <v>801.65377999999998</v>
      </c>
      <c r="C97" s="37">
        <v>569.49045999999998</v>
      </c>
      <c r="D97" s="37">
        <v>44.023389999999999</v>
      </c>
      <c r="E97" s="37"/>
    </row>
    <row r="98" spans="1:5" ht="27.6" x14ac:dyDescent="0.3">
      <c r="A98" s="12" t="s">
        <v>96</v>
      </c>
      <c r="B98" s="37">
        <v>11076.973239999999</v>
      </c>
      <c r="C98" s="37">
        <v>6173.4118900000003</v>
      </c>
      <c r="D98" s="37">
        <v>1896.8898300000001</v>
      </c>
      <c r="E98" s="37">
        <v>74.356740000000002</v>
      </c>
    </row>
    <row r="99" spans="1:5" ht="27.6" x14ac:dyDescent="0.3">
      <c r="A99" s="12" t="s">
        <v>97</v>
      </c>
      <c r="B99" s="37">
        <v>121122.83422999999</v>
      </c>
      <c r="C99" s="37">
        <v>2481.7420200000001</v>
      </c>
      <c r="D99" s="37">
        <v>711.39651000000003</v>
      </c>
      <c r="E99" s="37"/>
    </row>
    <row r="100" spans="1:5" ht="27.6" x14ac:dyDescent="0.3">
      <c r="A100" s="12" t="s">
        <v>98</v>
      </c>
      <c r="B100" s="37">
        <v>7264.6388299999999</v>
      </c>
      <c r="C100" s="37">
        <v>1968.7873300000001</v>
      </c>
      <c r="D100" s="37">
        <v>1699.1997699999999</v>
      </c>
      <c r="E100" s="37"/>
    </row>
    <row r="101" spans="1:5" ht="27.6" x14ac:dyDescent="0.3">
      <c r="A101" s="12" t="s">
        <v>99</v>
      </c>
      <c r="B101" s="37">
        <v>62590.577039999996</v>
      </c>
      <c r="C101" s="37">
        <v>5724.5618599999998</v>
      </c>
      <c r="D101" s="37">
        <v>1725.56693</v>
      </c>
      <c r="E101" s="37"/>
    </row>
    <row r="102" spans="1:5" s="55" customFormat="1" x14ac:dyDescent="0.3">
      <c r="A102" s="69" t="s">
        <v>155</v>
      </c>
      <c r="B102" s="57">
        <v>1500000</v>
      </c>
      <c r="C102" s="57"/>
      <c r="D102" s="57"/>
      <c r="E102" s="57"/>
    </row>
    <row r="103" spans="1:5" x14ac:dyDescent="0.3">
      <c r="A103" s="56" t="s">
        <v>105</v>
      </c>
      <c r="B103" s="37">
        <v>400000</v>
      </c>
      <c r="C103" s="37"/>
      <c r="D103" s="37"/>
      <c r="E103" s="37"/>
    </row>
    <row r="104" spans="1:5" x14ac:dyDescent="0.3">
      <c r="A104" s="27" t="s">
        <v>2</v>
      </c>
      <c r="B104" s="38">
        <f>SUM(B67:B103)</f>
        <v>9832302.3488999996</v>
      </c>
      <c r="C104" s="62">
        <f t="shared" ref="C104:E104" si="0">SUM(C67:C103)</f>
        <v>304065.94701</v>
      </c>
      <c r="D104" s="62">
        <f t="shared" si="0"/>
        <v>99383.464890000003</v>
      </c>
      <c r="E104" s="62">
        <f t="shared" si="0"/>
        <v>970782.31087000004</v>
      </c>
    </row>
  </sheetData>
  <mergeCells count="63">
    <mergeCell ref="A56:D56"/>
    <mergeCell ref="A57:D57"/>
    <mergeCell ref="A58:C58"/>
    <mergeCell ref="A7:D7"/>
    <mergeCell ref="A51:D51"/>
    <mergeCell ref="A52:D52"/>
    <mergeCell ref="A53:D53"/>
    <mergeCell ref="A54:D54"/>
    <mergeCell ref="A55:D55"/>
    <mergeCell ref="A46:D46"/>
    <mergeCell ref="A47:D47"/>
    <mergeCell ref="A48:D48"/>
    <mergeCell ref="A49:D49"/>
    <mergeCell ref="A50:D50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62:D62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8:D8"/>
    <mergeCell ref="A9:D9"/>
    <mergeCell ref="A59:D59"/>
    <mergeCell ref="A60:D60"/>
    <mergeCell ref="A61:D61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1:D1"/>
    <mergeCell ref="A2:D2"/>
    <mergeCell ref="A65:A66"/>
    <mergeCell ref="B65:B66"/>
    <mergeCell ref="C65:E65"/>
    <mergeCell ref="A5:D5"/>
    <mergeCell ref="A6:D6"/>
  </mergeCells>
  <pageMargins left="0.62" right="0.26" top="0.2" bottom="0.37" header="0.2" footer="0.2"/>
  <pageSetup paperSize="9" scale="6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view="pageBreakPreview" topLeftCell="C1" zoomScaleNormal="100" zoomScaleSheetLayoutView="100" workbookViewId="0">
      <selection activeCell="I7" sqref="I7"/>
    </sheetView>
  </sheetViews>
  <sheetFormatPr defaultRowHeight="14.4" x14ac:dyDescent="0.3"/>
  <cols>
    <col min="1" max="1" width="36.77734375" customWidth="1"/>
    <col min="2" max="2" width="13.109375" customWidth="1"/>
    <col min="3" max="3" width="10.33203125" customWidth="1"/>
    <col min="4" max="4" width="10.5546875" customWidth="1"/>
    <col min="5" max="6" width="13.109375" customWidth="1"/>
    <col min="7" max="7" width="13.88671875" customWidth="1"/>
    <col min="8" max="8" width="13.44140625" customWidth="1"/>
    <col min="9" max="9" width="13" customWidth="1"/>
    <col min="10" max="10" width="12.6640625" customWidth="1"/>
    <col min="11" max="11" width="11" customWidth="1"/>
    <col min="12" max="12" width="13.6640625" customWidth="1"/>
    <col min="13" max="14" width="12.88671875" customWidth="1"/>
    <col min="15" max="15" width="14" customWidth="1"/>
    <col min="16" max="16" width="11.21875" customWidth="1"/>
  </cols>
  <sheetData>
    <row r="1" spans="1:20" s="17" customFormat="1" ht="15.6" x14ac:dyDescent="0.3">
      <c r="A1" s="20"/>
      <c r="C1" s="18" t="s">
        <v>8</v>
      </c>
    </row>
    <row r="2" spans="1:20" x14ac:dyDescent="0.3">
      <c r="A2" s="21" t="str">
        <f>TEXT(EndData2,"[$-FC19]ДД.ММ.ГГГ")</f>
        <v>00.01.1900</v>
      </c>
      <c r="C2" s="13"/>
      <c r="P2" s="15" t="s">
        <v>7</v>
      </c>
    </row>
    <row r="3" spans="1:20" s="16" customFormat="1" ht="52.8" x14ac:dyDescent="0.25">
      <c r="A3" s="19" t="s">
        <v>15</v>
      </c>
      <c r="B3" s="35" t="s">
        <v>16</v>
      </c>
      <c r="C3" s="36" t="s">
        <v>17</v>
      </c>
      <c r="D3" s="36" t="s">
        <v>18</v>
      </c>
      <c r="E3" s="36" t="s">
        <v>19</v>
      </c>
      <c r="F3" s="36" t="s">
        <v>20</v>
      </c>
      <c r="G3" s="36" t="s">
        <v>21</v>
      </c>
      <c r="H3" s="36" t="s">
        <v>22</v>
      </c>
      <c r="I3" s="36" t="s">
        <v>23</v>
      </c>
      <c r="J3" s="36" t="s">
        <v>24</v>
      </c>
      <c r="K3" s="36" t="s">
        <v>25</v>
      </c>
      <c r="L3" s="36" t="s">
        <v>26</v>
      </c>
      <c r="M3" s="36" t="s">
        <v>27</v>
      </c>
      <c r="N3" s="36" t="s">
        <v>28</v>
      </c>
      <c r="O3" s="36" t="s">
        <v>29</v>
      </c>
      <c r="P3" s="14" t="s">
        <v>6</v>
      </c>
    </row>
    <row r="4" spans="1:20" ht="41.4" x14ac:dyDescent="0.3">
      <c r="A4" s="34" t="s">
        <v>33</v>
      </c>
      <c r="B4" s="39">
        <v>20000</v>
      </c>
      <c r="C4" s="39">
        <v>20209.25</v>
      </c>
      <c r="D4" s="39">
        <v>25268.75</v>
      </c>
      <c r="E4" s="39">
        <v>6416</v>
      </c>
      <c r="F4" s="39">
        <v>5517</v>
      </c>
      <c r="G4" s="39">
        <v>22792.833330000001</v>
      </c>
      <c r="H4" s="39">
        <v>10953.203</v>
      </c>
      <c r="I4" s="39">
        <v>9000</v>
      </c>
      <c r="J4" s="39">
        <v>9360.6666700000005</v>
      </c>
      <c r="K4" s="39">
        <v>6386.75</v>
      </c>
      <c r="L4" s="39">
        <v>25826</v>
      </c>
      <c r="M4" s="39">
        <v>5235.8333199999997</v>
      </c>
      <c r="N4" s="39">
        <v>15556.833000000001</v>
      </c>
      <c r="O4" s="39">
        <v>14000</v>
      </c>
      <c r="P4" s="40">
        <v>196523.11932</v>
      </c>
      <c r="Q4" s="33"/>
      <c r="R4" s="33"/>
      <c r="S4" s="33"/>
      <c r="T4" s="33"/>
    </row>
    <row r="5" spans="1:20" ht="41.4" x14ac:dyDescent="0.3">
      <c r="A5" s="34" t="s">
        <v>34</v>
      </c>
      <c r="B5" s="39">
        <v>2710</v>
      </c>
      <c r="C5" s="39">
        <v>975.41600000000005</v>
      </c>
      <c r="D5" s="39">
        <v>604.66600000000005</v>
      </c>
      <c r="E5" s="39"/>
      <c r="F5" s="39">
        <v>256</v>
      </c>
      <c r="G5" s="39">
        <v>10900.166660000001</v>
      </c>
      <c r="H5" s="39">
        <v>987.10500000000002</v>
      </c>
      <c r="I5" s="39">
        <v>21996.386289999999</v>
      </c>
      <c r="J5" s="39">
        <v>957.15274999999997</v>
      </c>
      <c r="K5" s="39">
        <v>1750</v>
      </c>
      <c r="L5" s="39"/>
      <c r="M5" s="39">
        <v>309.75</v>
      </c>
      <c r="N5" s="39">
        <v>4194.1000000000004</v>
      </c>
      <c r="O5" s="39">
        <v>9647.9674500000001</v>
      </c>
      <c r="P5" s="40">
        <v>55288.710149999999</v>
      </c>
      <c r="Q5" s="33"/>
      <c r="R5" s="33"/>
      <c r="S5" s="33"/>
      <c r="T5" s="33"/>
    </row>
    <row r="6" spans="1:20" ht="41.4" x14ac:dyDescent="0.3">
      <c r="A6" s="34" t="s">
        <v>35</v>
      </c>
      <c r="B6" s="39">
        <v>24930.34994</v>
      </c>
      <c r="C6" s="39">
        <v>35055.25</v>
      </c>
      <c r="D6" s="39">
        <v>11442.333000000001</v>
      </c>
      <c r="E6" s="39">
        <v>4414</v>
      </c>
      <c r="F6" s="39">
        <v>495</v>
      </c>
      <c r="G6" s="39">
        <v>17088.25</v>
      </c>
      <c r="H6" s="39">
        <v>21284.405999999999</v>
      </c>
      <c r="I6" s="39">
        <v>2500</v>
      </c>
      <c r="J6" s="39">
        <v>24775.364000000001</v>
      </c>
      <c r="K6" s="39">
        <v>5471.3</v>
      </c>
      <c r="L6" s="39">
        <v>10390.083329999999</v>
      </c>
      <c r="M6" s="39">
        <v>7066.25</v>
      </c>
      <c r="N6" s="39">
        <v>6500</v>
      </c>
      <c r="O6" s="39">
        <v>18472.669580000002</v>
      </c>
      <c r="P6" s="40">
        <v>189885.25584999999</v>
      </c>
      <c r="Q6" s="33"/>
      <c r="R6" s="33"/>
      <c r="S6" s="33"/>
      <c r="T6" s="33"/>
    </row>
    <row r="7" spans="1:20" ht="124.2" x14ac:dyDescent="0.3">
      <c r="A7" s="34" t="s">
        <v>36</v>
      </c>
      <c r="B7" s="39"/>
      <c r="C7" s="39">
        <v>646.39</v>
      </c>
      <c r="D7" s="39">
        <v>3625.5167200000001</v>
      </c>
      <c r="E7" s="39"/>
      <c r="F7" s="39"/>
      <c r="G7" s="39">
        <v>2994.6393400000002</v>
      </c>
      <c r="H7" s="39">
        <v>342</v>
      </c>
      <c r="I7" s="39">
        <v>10.264150000000001</v>
      </c>
      <c r="J7" s="39">
        <v>265.976</v>
      </c>
      <c r="K7" s="39">
        <v>581.75</v>
      </c>
      <c r="L7" s="39">
        <v>1503.5911900000001</v>
      </c>
      <c r="M7" s="39"/>
      <c r="N7" s="39">
        <v>292.49946</v>
      </c>
      <c r="O7" s="39"/>
      <c r="P7" s="40">
        <v>10262.62686</v>
      </c>
      <c r="Q7" s="33"/>
      <c r="R7" s="33"/>
      <c r="S7" s="33"/>
      <c r="T7" s="33"/>
    </row>
    <row r="8" spans="1:20" ht="96.6" x14ac:dyDescent="0.3">
      <c r="A8" s="34" t="s">
        <v>37</v>
      </c>
      <c r="B8" s="39"/>
      <c r="C8" s="39"/>
      <c r="D8" s="39"/>
      <c r="E8" s="39"/>
      <c r="F8" s="39"/>
      <c r="G8" s="39"/>
      <c r="H8" s="39"/>
      <c r="I8" s="39">
        <v>22.3</v>
      </c>
      <c r="J8" s="39"/>
      <c r="K8" s="39"/>
      <c r="L8" s="39">
        <v>160.6</v>
      </c>
      <c r="M8" s="39"/>
      <c r="N8" s="39"/>
      <c r="O8" s="39">
        <v>116</v>
      </c>
      <c r="P8" s="40">
        <v>298.89999999999998</v>
      </c>
      <c r="Q8" s="33"/>
      <c r="R8" s="33"/>
      <c r="S8" s="33"/>
      <c r="T8" s="33"/>
    </row>
    <row r="9" spans="1:20" ht="82.8" x14ac:dyDescent="0.3">
      <c r="A9" s="34" t="s">
        <v>38</v>
      </c>
      <c r="B9" s="39"/>
      <c r="C9" s="39">
        <v>4474.75</v>
      </c>
      <c r="D9" s="39">
        <v>652.75</v>
      </c>
      <c r="E9" s="39">
        <v>511</v>
      </c>
      <c r="F9" s="39">
        <v>173.5</v>
      </c>
      <c r="G9" s="39">
        <v>654.33333000000005</v>
      </c>
      <c r="H9" s="39">
        <v>201.096</v>
      </c>
      <c r="I9" s="39"/>
      <c r="J9" s="39"/>
      <c r="K9" s="39"/>
      <c r="L9" s="39">
        <v>267.25</v>
      </c>
      <c r="M9" s="39">
        <v>246.41666000000001</v>
      </c>
      <c r="N9" s="39">
        <v>247.833</v>
      </c>
      <c r="O9" s="39">
        <v>150</v>
      </c>
      <c r="P9" s="40">
        <v>7578.9289900000003</v>
      </c>
      <c r="Q9" s="33"/>
      <c r="R9" s="33"/>
      <c r="S9" s="33"/>
      <c r="T9" s="33"/>
    </row>
    <row r="10" spans="1:20" ht="96.6" x14ac:dyDescent="0.3">
      <c r="A10" s="34" t="s">
        <v>39</v>
      </c>
      <c r="B10" s="39">
        <v>673.12</v>
      </c>
      <c r="C10" s="39">
        <v>247.58302</v>
      </c>
      <c r="D10" s="39">
        <v>186.833</v>
      </c>
      <c r="E10" s="39">
        <v>93</v>
      </c>
      <c r="F10" s="39"/>
      <c r="G10" s="39">
        <v>93.416659999999993</v>
      </c>
      <c r="H10" s="39"/>
      <c r="I10" s="39">
        <v>82</v>
      </c>
      <c r="J10" s="39">
        <v>88.165599999999998</v>
      </c>
      <c r="K10" s="39">
        <v>72.912000000000006</v>
      </c>
      <c r="L10" s="39">
        <v>150.75</v>
      </c>
      <c r="M10" s="39">
        <v>100.952</v>
      </c>
      <c r="N10" s="39"/>
      <c r="O10" s="39">
        <v>110.842</v>
      </c>
      <c r="P10" s="40">
        <v>1899.57428</v>
      </c>
      <c r="Q10" s="33"/>
      <c r="R10" s="33"/>
      <c r="S10" s="33"/>
      <c r="T10" s="33"/>
    </row>
    <row r="11" spans="1:20" ht="69" x14ac:dyDescent="0.3">
      <c r="A11" s="34" t="s">
        <v>40</v>
      </c>
      <c r="B11" s="39">
        <v>438.42399999999998</v>
      </c>
      <c r="C11" s="39">
        <v>21.585999999999999</v>
      </c>
      <c r="D11" s="39">
        <v>300</v>
      </c>
      <c r="E11" s="39">
        <v>240</v>
      </c>
      <c r="F11" s="39">
        <v>75.8</v>
      </c>
      <c r="G11" s="39">
        <v>440</v>
      </c>
      <c r="H11" s="39">
        <v>63</v>
      </c>
      <c r="I11" s="39">
        <v>35</v>
      </c>
      <c r="J11" s="39">
        <v>320</v>
      </c>
      <c r="K11" s="39">
        <v>75</v>
      </c>
      <c r="L11" s="39">
        <v>142.666</v>
      </c>
      <c r="M11" s="39">
        <v>53.14</v>
      </c>
      <c r="N11" s="39">
        <v>76.8</v>
      </c>
      <c r="O11" s="39">
        <v>87.625</v>
      </c>
      <c r="P11" s="40">
        <v>2369.0410000000002</v>
      </c>
      <c r="Q11" s="33"/>
      <c r="R11" s="33"/>
      <c r="S11" s="33"/>
      <c r="T11" s="33"/>
    </row>
    <row r="12" spans="1:20" ht="82.8" x14ac:dyDescent="0.3">
      <c r="A12" s="34" t="s">
        <v>41</v>
      </c>
      <c r="B12" s="39">
        <v>2108.0109699999998</v>
      </c>
      <c r="C12" s="39">
        <v>459.49166000000002</v>
      </c>
      <c r="D12" s="39">
        <v>235</v>
      </c>
      <c r="E12" s="39">
        <v>163</v>
      </c>
      <c r="F12" s="39">
        <v>40</v>
      </c>
      <c r="G12" s="39">
        <v>245</v>
      </c>
      <c r="H12" s="39">
        <v>95.25</v>
      </c>
      <c r="I12" s="39">
        <v>113</v>
      </c>
      <c r="J12" s="39">
        <v>889.37580000000003</v>
      </c>
      <c r="K12" s="39">
        <v>157</v>
      </c>
      <c r="L12" s="39">
        <v>93.16</v>
      </c>
      <c r="M12" s="39">
        <v>202.82400000000001</v>
      </c>
      <c r="N12" s="39">
        <v>320.50830000000002</v>
      </c>
      <c r="O12" s="39">
        <v>166.65371999999999</v>
      </c>
      <c r="P12" s="40">
        <v>5288.2744499999999</v>
      </c>
      <c r="Q12" s="33"/>
      <c r="R12" s="33"/>
      <c r="S12" s="33"/>
      <c r="T12" s="33"/>
    </row>
    <row r="13" spans="1:20" ht="124.2" x14ac:dyDescent="0.3">
      <c r="A13" s="34" t="s">
        <v>42</v>
      </c>
      <c r="B13" s="39">
        <v>15458.669239999999</v>
      </c>
      <c r="C13" s="39">
        <v>1433</v>
      </c>
      <c r="D13" s="39">
        <v>204.84</v>
      </c>
      <c r="E13" s="39"/>
      <c r="F13" s="39"/>
      <c r="G13" s="39"/>
      <c r="H13" s="39"/>
      <c r="I13" s="39"/>
      <c r="J13" s="39">
        <v>80.900000000000006</v>
      </c>
      <c r="K13" s="39"/>
      <c r="L13" s="39"/>
      <c r="M13" s="39"/>
      <c r="N13" s="39"/>
      <c r="O13" s="39"/>
      <c r="P13" s="40">
        <v>17177.409240000001</v>
      </c>
      <c r="Q13" s="33"/>
      <c r="R13" s="33"/>
      <c r="S13" s="33"/>
      <c r="T13" s="33"/>
    </row>
    <row r="14" spans="1:20" ht="110.4" x14ac:dyDescent="0.3">
      <c r="A14" s="34" t="s">
        <v>43</v>
      </c>
      <c r="B14" s="39"/>
      <c r="C14" s="39">
        <v>3675.2762400000001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>
        <v>3675.2762400000001</v>
      </c>
      <c r="Q14" s="33"/>
      <c r="R14" s="33"/>
      <c r="S14" s="33"/>
      <c r="T14" s="33"/>
    </row>
    <row r="15" spans="1:20" ht="110.4" x14ac:dyDescent="0.3">
      <c r="A15" s="34" t="s">
        <v>44</v>
      </c>
      <c r="B15" s="39">
        <v>336</v>
      </c>
      <c r="C15" s="39">
        <v>363.04969999999997</v>
      </c>
      <c r="D15" s="39"/>
      <c r="E15" s="39"/>
      <c r="F15" s="39"/>
      <c r="G15" s="39">
        <v>48</v>
      </c>
      <c r="H15" s="39"/>
      <c r="I15" s="39"/>
      <c r="J15" s="39">
        <v>73</v>
      </c>
      <c r="K15" s="39"/>
      <c r="L15" s="39"/>
      <c r="M15" s="39"/>
      <c r="N15" s="39"/>
      <c r="O15" s="39"/>
      <c r="P15" s="40">
        <v>820.04970000000003</v>
      </c>
      <c r="Q15" s="33"/>
      <c r="R15" s="33"/>
      <c r="S15" s="33"/>
      <c r="T15" s="33"/>
    </row>
    <row r="16" spans="1:20" ht="358.8" x14ac:dyDescent="0.3">
      <c r="A16" s="34" t="s">
        <v>45</v>
      </c>
      <c r="B16" s="39">
        <v>20000</v>
      </c>
      <c r="C16" s="39"/>
      <c r="D16" s="39">
        <v>3000</v>
      </c>
      <c r="E16" s="39">
        <v>1200</v>
      </c>
      <c r="F16" s="39">
        <v>127.15</v>
      </c>
      <c r="G16" s="39">
        <v>4852.9160000000002</v>
      </c>
      <c r="H16" s="39">
        <v>1411.52</v>
      </c>
      <c r="I16" s="39">
        <v>230</v>
      </c>
      <c r="J16" s="39">
        <v>4000</v>
      </c>
      <c r="K16" s="39">
        <v>2050</v>
      </c>
      <c r="L16" s="39">
        <v>2230</v>
      </c>
      <c r="M16" s="39">
        <v>1600</v>
      </c>
      <c r="N16" s="39">
        <v>800</v>
      </c>
      <c r="O16" s="39">
        <v>1230</v>
      </c>
      <c r="P16" s="40">
        <v>42731.586000000003</v>
      </c>
      <c r="Q16" s="33"/>
      <c r="R16" s="33"/>
      <c r="S16" s="33"/>
      <c r="T16" s="33"/>
    </row>
    <row r="17" spans="1:20" ht="179.4" x14ac:dyDescent="0.3">
      <c r="A17" s="34" t="s">
        <v>46</v>
      </c>
      <c r="B17" s="39">
        <v>241134.3224</v>
      </c>
      <c r="C17" s="39">
        <v>109500</v>
      </c>
      <c r="D17" s="39">
        <v>26382.631949999999</v>
      </c>
      <c r="E17" s="39">
        <v>20890</v>
      </c>
      <c r="F17" s="39">
        <v>7421</v>
      </c>
      <c r="G17" s="39">
        <v>10896.8</v>
      </c>
      <c r="H17" s="39">
        <v>10921</v>
      </c>
      <c r="I17" s="39">
        <v>3196.1184499999999</v>
      </c>
      <c r="J17" s="39">
        <v>32224.3</v>
      </c>
      <c r="K17" s="39">
        <v>8345.134</v>
      </c>
      <c r="L17" s="39">
        <v>20862</v>
      </c>
      <c r="M17" s="39">
        <v>17720</v>
      </c>
      <c r="N17" s="39">
        <v>19280</v>
      </c>
      <c r="O17" s="39">
        <v>24687.30733</v>
      </c>
      <c r="P17" s="40">
        <v>553460.61413</v>
      </c>
      <c r="Q17" s="33"/>
      <c r="R17" s="33"/>
      <c r="S17" s="33"/>
      <c r="T17" s="33"/>
    </row>
    <row r="18" spans="1:20" ht="110.4" x14ac:dyDescent="0.3">
      <c r="A18" s="34" t="s">
        <v>47</v>
      </c>
      <c r="B18" s="39">
        <v>10500</v>
      </c>
      <c r="C18" s="39">
        <v>3000</v>
      </c>
      <c r="D18" s="39">
        <v>1100</v>
      </c>
      <c r="E18" s="39">
        <v>1898.1875</v>
      </c>
      <c r="F18" s="39">
        <v>500</v>
      </c>
      <c r="G18" s="39">
        <v>522.70000000000005</v>
      </c>
      <c r="H18" s="39">
        <v>1043.21621</v>
      </c>
      <c r="I18" s="39"/>
      <c r="J18" s="39">
        <v>2595.6</v>
      </c>
      <c r="K18" s="39">
        <v>1000</v>
      </c>
      <c r="L18" s="39"/>
      <c r="M18" s="39">
        <v>1315</v>
      </c>
      <c r="N18" s="39">
        <v>1500</v>
      </c>
      <c r="O18" s="39">
        <v>1010</v>
      </c>
      <c r="P18" s="40">
        <v>25984.703710000002</v>
      </c>
      <c r="Q18" s="33"/>
      <c r="R18" s="33"/>
      <c r="S18" s="33"/>
      <c r="T18" s="33"/>
    </row>
    <row r="19" spans="1:20" ht="151.80000000000001" x14ac:dyDescent="0.3">
      <c r="A19" s="34" t="s">
        <v>48</v>
      </c>
      <c r="B19" s="39">
        <v>32.13364</v>
      </c>
      <c r="C19" s="39">
        <v>22.342320000000001</v>
      </c>
      <c r="D19" s="39"/>
      <c r="E19" s="39"/>
      <c r="F19" s="39"/>
      <c r="G19" s="39"/>
      <c r="H19" s="39"/>
      <c r="I19" s="39"/>
      <c r="J19" s="39">
        <v>11.175000000000001</v>
      </c>
      <c r="K19" s="39"/>
      <c r="L19" s="39"/>
      <c r="M19" s="39">
        <v>4</v>
      </c>
      <c r="N19" s="39"/>
      <c r="O19" s="39"/>
      <c r="P19" s="40">
        <v>69.650959999999998</v>
      </c>
      <c r="Q19" s="33"/>
      <c r="R19" s="33"/>
      <c r="S19" s="33"/>
      <c r="T19" s="33"/>
    </row>
    <row r="20" spans="1:20" ht="96.6" x14ac:dyDescent="0.3">
      <c r="A20" s="34" t="s">
        <v>49</v>
      </c>
      <c r="B20" s="39"/>
      <c r="C20" s="39"/>
      <c r="D20" s="39"/>
      <c r="E20" s="39">
        <v>-75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>
        <v>-75</v>
      </c>
      <c r="Q20" s="33"/>
      <c r="R20" s="33"/>
      <c r="S20" s="33"/>
      <c r="T20" s="33"/>
    </row>
    <row r="21" spans="1:20" ht="138" x14ac:dyDescent="0.3">
      <c r="A21" s="34" t="s">
        <v>50</v>
      </c>
      <c r="B21" s="39">
        <v>10700</v>
      </c>
      <c r="C21" s="39">
        <v>2000</v>
      </c>
      <c r="D21" s="39">
        <v>400</v>
      </c>
      <c r="E21" s="39">
        <v>291.60000000000002</v>
      </c>
      <c r="F21" s="39">
        <v>93</v>
      </c>
      <c r="G21" s="39">
        <v>447.67</v>
      </c>
      <c r="H21" s="39">
        <v>70.7</v>
      </c>
      <c r="I21" s="39">
        <v>15</v>
      </c>
      <c r="J21" s="39">
        <v>311</v>
      </c>
      <c r="K21" s="39">
        <v>250</v>
      </c>
      <c r="L21" s="39">
        <v>160.80000000000001</v>
      </c>
      <c r="M21" s="39">
        <v>240</v>
      </c>
      <c r="N21" s="39">
        <v>295.75</v>
      </c>
      <c r="O21" s="39">
        <v>409.63</v>
      </c>
      <c r="P21" s="40">
        <v>15685.15</v>
      </c>
      <c r="Q21" s="33"/>
      <c r="R21" s="33"/>
      <c r="S21" s="33"/>
      <c r="T21" s="33"/>
    </row>
    <row r="22" spans="1:20" ht="138" x14ac:dyDescent="0.3">
      <c r="A22" s="34" t="s">
        <v>51</v>
      </c>
      <c r="B22" s="39">
        <v>140552.29443000001</v>
      </c>
      <c r="C22" s="39">
        <v>80658</v>
      </c>
      <c r="D22" s="39">
        <v>10102.243</v>
      </c>
      <c r="E22" s="39">
        <v>8950</v>
      </c>
      <c r="F22" s="39">
        <v>2210.41</v>
      </c>
      <c r="G22" s="39">
        <v>6290.5</v>
      </c>
      <c r="H22" s="39">
        <v>3200</v>
      </c>
      <c r="I22" s="39">
        <v>1581</v>
      </c>
      <c r="J22" s="39">
        <v>25366.799999999999</v>
      </c>
      <c r="K22" s="39">
        <v>4180</v>
      </c>
      <c r="L22" s="39">
        <v>5113.3999999999996</v>
      </c>
      <c r="M22" s="39">
        <v>3300</v>
      </c>
      <c r="N22" s="39">
        <v>4195</v>
      </c>
      <c r="O22" s="39">
        <v>5245.4110000000001</v>
      </c>
      <c r="P22" s="40">
        <v>300945.05842999998</v>
      </c>
      <c r="Q22" s="33"/>
      <c r="R22" s="33"/>
      <c r="S22" s="33"/>
      <c r="T22" s="33"/>
    </row>
    <row r="23" spans="1:20" ht="82.8" x14ac:dyDescent="0.3">
      <c r="A23" s="34" t="s">
        <v>52</v>
      </c>
      <c r="B23" s="39">
        <v>37427.358050000003</v>
      </c>
      <c r="C23" s="39">
        <v>4091.5006600000002</v>
      </c>
      <c r="D23" s="39">
        <v>2523</v>
      </c>
      <c r="E23" s="39">
        <v>1371.5</v>
      </c>
      <c r="F23" s="39">
        <v>331.2</v>
      </c>
      <c r="G23" s="39">
        <v>3000</v>
      </c>
      <c r="H23" s="39">
        <v>119.21759</v>
      </c>
      <c r="I23" s="39">
        <v>30</v>
      </c>
      <c r="J23" s="39">
        <v>1800</v>
      </c>
      <c r="K23" s="39">
        <v>370</v>
      </c>
      <c r="L23" s="39"/>
      <c r="M23" s="39">
        <v>531.17999999999995</v>
      </c>
      <c r="N23" s="39">
        <v>1347.16284</v>
      </c>
      <c r="O23" s="39">
        <v>2103.2222000000002</v>
      </c>
      <c r="P23" s="40">
        <v>55045.341339999999</v>
      </c>
      <c r="Q23" s="33"/>
      <c r="R23" s="33"/>
      <c r="S23" s="33"/>
      <c r="T23" s="33"/>
    </row>
    <row r="24" spans="1:20" ht="110.4" x14ac:dyDescent="0.3">
      <c r="A24" s="34" t="s">
        <v>53</v>
      </c>
      <c r="B24" s="39">
        <v>2538.2784099999999</v>
      </c>
      <c r="C24" s="39">
        <v>1246.17</v>
      </c>
      <c r="D24" s="39">
        <v>251</v>
      </c>
      <c r="E24" s="39">
        <v>173.4</v>
      </c>
      <c r="F24" s="39">
        <v>59</v>
      </c>
      <c r="G24" s="39">
        <v>41.021000000000001</v>
      </c>
      <c r="H24" s="39">
        <v>91</v>
      </c>
      <c r="I24" s="39">
        <v>23.751000000000001</v>
      </c>
      <c r="J24" s="39">
        <v>373.2</v>
      </c>
      <c r="K24" s="39">
        <v>65.165999999999997</v>
      </c>
      <c r="L24" s="39">
        <v>149.75</v>
      </c>
      <c r="M24" s="39">
        <v>130</v>
      </c>
      <c r="N24" s="39">
        <v>110</v>
      </c>
      <c r="O24" s="39">
        <v>111.7269</v>
      </c>
      <c r="P24" s="40">
        <v>5363.4633100000001</v>
      </c>
      <c r="Q24" s="33"/>
      <c r="R24" s="33"/>
      <c r="S24" s="33"/>
      <c r="T24" s="33"/>
    </row>
    <row r="25" spans="1:20" ht="96.6" x14ac:dyDescent="0.3">
      <c r="A25" s="34" t="s">
        <v>54</v>
      </c>
      <c r="B25" s="39">
        <v>893.13122999999996</v>
      </c>
      <c r="C25" s="39">
        <v>1565.8349900000001</v>
      </c>
      <c r="D25" s="39">
        <v>366.9</v>
      </c>
      <c r="E25" s="39"/>
      <c r="F25" s="39"/>
      <c r="G25" s="39">
        <v>399.66665999999998</v>
      </c>
      <c r="H25" s="39"/>
      <c r="I25" s="39"/>
      <c r="J25" s="39">
        <v>391.07400000000001</v>
      </c>
      <c r="K25" s="39"/>
      <c r="L25" s="39"/>
      <c r="M25" s="39"/>
      <c r="N25" s="39">
        <v>119.05</v>
      </c>
      <c r="O25" s="39"/>
      <c r="P25" s="40">
        <v>3735.65688</v>
      </c>
      <c r="Q25" s="33"/>
      <c r="R25" s="33"/>
      <c r="S25" s="33"/>
      <c r="T25" s="33"/>
    </row>
    <row r="26" spans="1:20" ht="96.6" x14ac:dyDescent="0.3">
      <c r="A26" s="34" t="s">
        <v>55</v>
      </c>
      <c r="B26" s="39"/>
      <c r="C26" s="39">
        <v>30000</v>
      </c>
      <c r="D26" s="39"/>
      <c r="E26" s="39"/>
      <c r="F26" s="39"/>
      <c r="G26" s="39">
        <v>1407.925</v>
      </c>
      <c r="H26" s="39"/>
      <c r="I26" s="39"/>
      <c r="J26" s="39">
        <v>2000</v>
      </c>
      <c r="K26" s="39">
        <v>54</v>
      </c>
      <c r="L26" s="39"/>
      <c r="M26" s="39"/>
      <c r="N26" s="39"/>
      <c r="O26" s="39"/>
      <c r="P26" s="40">
        <v>33461.925000000003</v>
      </c>
      <c r="Q26" s="33"/>
      <c r="R26" s="33"/>
      <c r="S26" s="33"/>
      <c r="T26" s="33"/>
    </row>
    <row r="27" spans="1:20" ht="193.2" x14ac:dyDescent="0.3">
      <c r="A27" s="34" t="s">
        <v>56</v>
      </c>
      <c r="B27" s="39">
        <v>490.6</v>
      </c>
      <c r="C27" s="39"/>
      <c r="D27" s="39"/>
      <c r="E27" s="39"/>
      <c r="F27" s="39"/>
      <c r="G27" s="39"/>
      <c r="H27" s="39"/>
      <c r="I27" s="39"/>
      <c r="J27" s="39">
        <v>68.546999999999997</v>
      </c>
      <c r="K27" s="39"/>
      <c r="L27" s="39"/>
      <c r="M27" s="39"/>
      <c r="N27" s="39"/>
      <c r="O27" s="39"/>
      <c r="P27" s="40">
        <v>559.14700000000005</v>
      </c>
      <c r="Q27" s="33"/>
      <c r="R27" s="33"/>
      <c r="S27" s="33"/>
      <c r="T27" s="33"/>
    </row>
    <row r="28" spans="1:20" ht="55.2" x14ac:dyDescent="0.3">
      <c r="A28" s="34" t="s">
        <v>57</v>
      </c>
      <c r="B28" s="39"/>
      <c r="C28" s="39"/>
      <c r="D28" s="39"/>
      <c r="E28" s="39"/>
      <c r="F28" s="39"/>
      <c r="G28" s="39"/>
      <c r="H28" s="39"/>
      <c r="I28" s="39"/>
      <c r="J28" s="39">
        <v>40349</v>
      </c>
      <c r="K28" s="39"/>
      <c r="L28" s="39"/>
      <c r="M28" s="39"/>
      <c r="N28" s="39"/>
      <c r="O28" s="39"/>
      <c r="P28" s="40">
        <v>40349</v>
      </c>
      <c r="Q28" s="33"/>
      <c r="R28" s="33"/>
      <c r="S28" s="33"/>
      <c r="T28" s="33"/>
    </row>
    <row r="29" spans="1:20" ht="41.4" x14ac:dyDescent="0.3">
      <c r="A29" s="34" t="s">
        <v>58</v>
      </c>
      <c r="B29" s="39"/>
      <c r="C29" s="39">
        <v>1045.5999999999999</v>
      </c>
      <c r="D29" s="39">
        <v>395.7</v>
      </c>
      <c r="E29" s="39">
        <v>313.5</v>
      </c>
      <c r="F29" s="39">
        <v>156.75</v>
      </c>
      <c r="G29" s="39">
        <v>52.25</v>
      </c>
      <c r="H29" s="39">
        <v>104.5</v>
      </c>
      <c r="I29" s="39"/>
      <c r="J29" s="39"/>
      <c r="K29" s="39">
        <v>82.935540000000003</v>
      </c>
      <c r="L29" s="39">
        <v>270</v>
      </c>
      <c r="M29" s="39">
        <v>364.3</v>
      </c>
      <c r="N29" s="39">
        <v>336.3</v>
      </c>
      <c r="O29" s="39">
        <v>265.375</v>
      </c>
      <c r="P29" s="40">
        <v>3387.21054</v>
      </c>
      <c r="Q29" s="33"/>
      <c r="R29" s="33"/>
      <c r="S29" s="33"/>
      <c r="T29" s="33"/>
    </row>
    <row r="30" spans="1:20" ht="82.8" x14ac:dyDescent="0.3">
      <c r="A30" s="34" t="s">
        <v>59</v>
      </c>
      <c r="B30" s="39"/>
      <c r="C30" s="39"/>
      <c r="D30" s="39"/>
      <c r="E30" s="39"/>
      <c r="F30" s="39"/>
      <c r="G30" s="39"/>
      <c r="H30" s="39"/>
      <c r="I30" s="39"/>
      <c r="J30" s="39">
        <v>21318.470499999999</v>
      </c>
      <c r="K30" s="39"/>
      <c r="L30" s="39"/>
      <c r="M30" s="39"/>
      <c r="N30" s="39"/>
      <c r="O30" s="39"/>
      <c r="P30" s="40">
        <v>21318.470499999999</v>
      </c>
      <c r="Q30" s="33"/>
      <c r="R30" s="33"/>
      <c r="S30" s="33"/>
      <c r="T30" s="33"/>
    </row>
    <row r="31" spans="1:20" ht="41.4" x14ac:dyDescent="0.3">
      <c r="A31" s="34" t="s">
        <v>60</v>
      </c>
      <c r="B31" s="39">
        <v>691</v>
      </c>
      <c r="C31" s="39">
        <v>381.54327000000001</v>
      </c>
      <c r="D31" s="39"/>
      <c r="E31" s="39">
        <v>86.41977</v>
      </c>
      <c r="F31" s="39"/>
      <c r="G31" s="39">
        <v>185.6</v>
      </c>
      <c r="H31" s="39">
        <v>60.436219999999999</v>
      </c>
      <c r="I31" s="39"/>
      <c r="J31" s="39"/>
      <c r="K31" s="39">
        <v>57.61318</v>
      </c>
      <c r="L31" s="39"/>
      <c r="M31" s="39"/>
      <c r="N31" s="39"/>
      <c r="O31" s="39"/>
      <c r="P31" s="40">
        <v>1462.6124400000001</v>
      </c>
      <c r="Q31" s="33"/>
      <c r="R31" s="33"/>
      <c r="S31" s="33"/>
      <c r="T31" s="33"/>
    </row>
    <row r="32" spans="1:20" ht="69" x14ac:dyDescent="0.3">
      <c r="A32" s="34" t="s">
        <v>61</v>
      </c>
      <c r="B32" s="39">
        <v>13279.343999999999</v>
      </c>
      <c r="C32" s="39">
        <v>5503.5918899999997</v>
      </c>
      <c r="D32" s="39">
        <v>1193.7239999999999</v>
      </c>
      <c r="E32" s="39">
        <v>999.50598000000002</v>
      </c>
      <c r="F32" s="39">
        <v>383.66027000000003</v>
      </c>
      <c r="G32" s="39">
        <v>772.89309000000003</v>
      </c>
      <c r="H32" s="39">
        <v>1159.69713</v>
      </c>
      <c r="I32" s="39">
        <v>527.87499000000003</v>
      </c>
      <c r="J32" s="39">
        <v>3610.0538299999998</v>
      </c>
      <c r="K32" s="39">
        <v>328.78618</v>
      </c>
      <c r="L32" s="39">
        <v>1326.1741500000001</v>
      </c>
      <c r="M32" s="39">
        <v>785.13268000000005</v>
      </c>
      <c r="N32" s="39">
        <v>904.46653000000003</v>
      </c>
      <c r="O32" s="39">
        <v>1282.52918</v>
      </c>
      <c r="P32" s="40">
        <v>32057.4339</v>
      </c>
      <c r="Q32" s="33"/>
      <c r="R32" s="33"/>
      <c r="S32" s="33"/>
      <c r="T32" s="33"/>
    </row>
    <row r="33" spans="1:20" ht="55.2" x14ac:dyDescent="0.3">
      <c r="A33" s="34" t="s">
        <v>62</v>
      </c>
      <c r="B33" s="39"/>
      <c r="C33" s="39"/>
      <c r="D33" s="39">
        <v>207.03778</v>
      </c>
      <c r="E33" s="39">
        <v>65.252300000000005</v>
      </c>
      <c r="F33" s="39">
        <v>18.45533</v>
      </c>
      <c r="G33" s="39">
        <v>151.71624</v>
      </c>
      <c r="H33" s="39"/>
      <c r="I33" s="39"/>
      <c r="J33" s="39">
        <v>149.53766999999999</v>
      </c>
      <c r="K33" s="39">
        <v>46.205579999999998</v>
      </c>
      <c r="L33" s="39">
        <v>59.425539999999998</v>
      </c>
      <c r="M33" s="39">
        <v>61.671390000000002</v>
      </c>
      <c r="N33" s="39">
        <v>50.852080000000001</v>
      </c>
      <c r="O33" s="39"/>
      <c r="P33" s="40">
        <v>810.15391</v>
      </c>
      <c r="Q33" s="33"/>
      <c r="R33" s="33"/>
      <c r="S33" s="33"/>
      <c r="T33" s="33"/>
    </row>
    <row r="34" spans="1:20" ht="69" x14ac:dyDescent="0.3">
      <c r="A34" s="34" t="s">
        <v>63</v>
      </c>
      <c r="B34" s="39">
        <v>11152.83431</v>
      </c>
      <c r="C34" s="39">
        <v>4148.6611999999996</v>
      </c>
      <c r="D34" s="39"/>
      <c r="E34" s="39">
        <v>653.16749000000004</v>
      </c>
      <c r="F34" s="39">
        <v>106.67231</v>
      </c>
      <c r="G34" s="39">
        <v>80.599999999999994</v>
      </c>
      <c r="H34" s="39">
        <v>518.00127999999995</v>
      </c>
      <c r="I34" s="39">
        <v>97.949340000000007</v>
      </c>
      <c r="J34" s="39">
        <v>3620.4477400000001</v>
      </c>
      <c r="K34" s="39">
        <v>218.53219999999999</v>
      </c>
      <c r="L34" s="39">
        <v>196.68</v>
      </c>
      <c r="M34" s="39">
        <v>251.023</v>
      </c>
      <c r="N34" s="39"/>
      <c r="O34" s="39">
        <v>341.87105000000003</v>
      </c>
      <c r="P34" s="40">
        <v>21386.439920000001</v>
      </c>
      <c r="Q34" s="33"/>
      <c r="R34" s="33"/>
      <c r="S34" s="33"/>
      <c r="T34" s="33"/>
    </row>
    <row r="35" spans="1:20" x14ac:dyDescent="0.3">
      <c r="A35" s="31" t="s">
        <v>64</v>
      </c>
      <c r="B35" s="40">
        <v>556045.87061999994</v>
      </c>
      <c r="C35" s="40">
        <v>310724.28694999998</v>
      </c>
      <c r="D35" s="40">
        <v>88442.925449999995</v>
      </c>
      <c r="E35" s="40">
        <v>48654.533040000002</v>
      </c>
      <c r="F35" s="40">
        <v>17964.59791</v>
      </c>
      <c r="G35" s="40">
        <v>84358.89731</v>
      </c>
      <c r="H35" s="40">
        <v>52625.348429999998</v>
      </c>
      <c r="I35" s="40">
        <v>39460.644220000002</v>
      </c>
      <c r="J35" s="40">
        <v>174999.80656</v>
      </c>
      <c r="K35" s="40">
        <v>31543.08468</v>
      </c>
      <c r="L35" s="40">
        <v>68902.33021</v>
      </c>
      <c r="M35" s="40">
        <v>39517.473050000001</v>
      </c>
      <c r="N35" s="40">
        <v>56127.155209999997</v>
      </c>
      <c r="O35" s="40">
        <v>79438.830409999995</v>
      </c>
      <c r="P35" s="40">
        <v>1648805.7840499999</v>
      </c>
      <c r="Q35" s="32"/>
      <c r="R35" s="32"/>
      <c r="S35" s="32"/>
      <c r="T35" s="32"/>
    </row>
  </sheetData>
  <pageMargins left="0.23622047244094491" right="0.23622047244094491" top="0.19685039370078741" bottom="0.31496062992125984" header="0.19685039370078741" footer="0.15748031496062992"/>
  <pageSetup paperSize="9" scale="63" fitToHeight="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Бюджетополучатели</vt:lpstr>
      <vt:lpstr>Муниципальные районы</vt:lpstr>
      <vt:lpstr>Date</vt:lpstr>
      <vt:lpstr>EndData</vt:lpstr>
      <vt:lpstr>EndData1</vt:lpstr>
      <vt:lpstr>EndData2</vt:lpstr>
      <vt:lpstr>EndDate</vt:lpstr>
      <vt:lpstr>period</vt:lpstr>
      <vt:lpstr>StartData</vt:lpstr>
      <vt:lpstr>StartData1</vt:lpstr>
      <vt:lpstr>Year</vt:lpstr>
      <vt:lpstr>Бюджетополучатели!Заголовки_для_печати</vt:lpstr>
      <vt:lpstr>'Муниципальные районы'!Заголовки_для_печати</vt:lpstr>
      <vt:lpstr>Бюджетополучатели!Область_печати</vt:lpstr>
      <vt:lpstr>'Муниципальные районы'!Область_печати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2021-05-12T05:12:07Z</dcterms:modified>
</cp:coreProperties>
</file>