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Бюджетополучатели!$F$65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Бюджетополучатели!$72:$73</definedName>
    <definedName name="_xlnm.Print_Titles" localSheetId="1">'Муниципальные районы'!$1:$3</definedName>
    <definedName name="_xlnm.Print_Area" localSheetId="0">Бюджетополучатели!$A$1:$E$112</definedName>
    <definedName name="_xlnm.Print_Area" localSheetId="1">'Муниципальные районы'!$A$1:$P$41</definedName>
  </definedNames>
  <calcPr calcId="162913" refMode="R1C1"/>
</workbook>
</file>

<file path=xl/calcChain.xml><?xml version="1.0" encoding="utf-8"?>
<calcChain xmlns="http://schemas.openxmlformats.org/spreadsheetml/2006/main">
  <c r="B110" i="1" l="1"/>
  <c r="D66" i="1" s="1"/>
  <c r="D65" i="1" s="1"/>
  <c r="D6" i="1" s="1"/>
  <c r="D8" i="1"/>
  <c r="F3" i="1" l="1"/>
  <c r="I1" i="1" l="1"/>
  <c r="G1" i="1" l="1"/>
  <c r="F6" i="1" s="1"/>
  <c r="A2" i="1" s="1"/>
  <c r="H3" i="1" l="1"/>
  <c r="G3" i="1" l="1"/>
  <c r="A2" i="2"/>
  <c r="H1" i="1" l="1"/>
  <c r="H2" i="1"/>
  <c r="G2" i="1"/>
</calcChain>
</file>

<file path=xl/sharedStrings.xml><?xml version="1.0" encoding="utf-8"?>
<sst xmlns="http://schemas.openxmlformats.org/spreadsheetml/2006/main" count="169" uniqueCount="168">
  <si>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</si>
  <si>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</si>
  <si>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</si>
  <si>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</si>
  <si>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</si>
  <si>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</si>
  <si>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</si>
  <si>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</si>
  <si>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</si>
  <si>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</si>
  <si>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</si>
  <si>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</si>
  <si>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</si>
  <si>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</si>
  <si>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</si>
  <si>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</si>
  <si>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</si>
  <si>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</si>
  <si>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</si>
  <si>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</si>
  <si>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</si>
  <si>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</si>
  <si>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</si>
  <si>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</si>
  <si>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</si>
  <si>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</si>
  <si>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</si>
  <si>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</si>
  <si>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</si>
  <si>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</si>
  <si>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</si>
  <si>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</si>
  <si>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</si>
  <si>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</si>
  <si>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01.01.2021</t>
  </si>
  <si>
    <t>01.05.2021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</si>
  <si>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</si>
  <si>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</si>
  <si>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</si>
  <si>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</si>
  <si>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</si>
  <si>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</si>
  <si>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</si>
  <si>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</si>
  <si>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</si>
  <si>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</si>
  <si>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</si>
  <si>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</si>
  <si>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</si>
  <si>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</si>
  <si>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</si>
  <si>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</si>
  <si>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</si>
  <si>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</si>
  <si>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</si>
  <si>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</si>
  <si>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</si>
  <si>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</si>
  <si>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</si>
  <si>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</si>
  <si>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</si>
  <si>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</si>
  <si>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</si>
  <si>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</si>
  <si>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</si>
  <si>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</si>
  <si>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Создание модельных муниципальных библиотек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</si>
  <si>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</si>
  <si>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</si>
  <si>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</si>
  <si>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</si>
  <si>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</si>
  <si>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</si>
  <si>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</si>
  <si>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</si>
  <si>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</si>
  <si>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</si>
  <si>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</si>
  <si>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</si>
  <si>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</si>
  <si>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</si>
  <si>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</si>
  <si>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</si>
  <si>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</si>
  <si>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</si>
  <si>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</si>
  <si>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</si>
  <si>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</si>
  <si>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</si>
  <si>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</si>
  <si>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</si>
  <si>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</si>
  <si>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</si>
  <si>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</si>
  <si>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</si>
  <si>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</si>
  <si>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</si>
  <si>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</si>
  <si>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</si>
  <si>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</si>
  <si>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</si>
  <si>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</si>
  <si>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</si>
  <si>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</si>
  <si>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</si>
  <si>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</si>
  <si>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</si>
  <si>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30.04.2021</t>
  </si>
  <si>
    <t>01.04.2021</t>
  </si>
  <si>
    <t>Остатки средств на 01.05.2021 года</t>
  </si>
  <si>
    <t>Остатки средств на 01.04.2021 года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</si>
  <si>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</si>
  <si>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(Трубопровод водоснабжения протяженностью 12 км в городе Вилючинске Камчатского края, Качатский край)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</si>
  <si>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(Канализационный коллектор протяженностью 1,218 км с канализационной станцией и очистными сооружениями в жилом районе Рыбачий города Вилючинска Камчатского края, Камчатский край)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</si>
  <si>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</si>
  <si>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ул. Геофизическая в г. Елизово, Камчатский край)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</si>
  <si>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</si>
  <si>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</si>
  <si>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</si>
  <si>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</si>
  <si>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</si>
  <si>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</si>
  <si>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</si>
  <si>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</si>
  <si>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</si>
  <si>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</si>
  <si>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</si>
  <si>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</si>
  <si>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</si>
  <si>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Субсидии на создание системы долговременного ухода за гражданами пожилого возраста и инвалидами</t>
  </si>
  <si>
    <t>Субсидии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</si>
  <si>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</si>
  <si>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закупок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C)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</si>
  <si>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</si>
  <si>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</si>
  <si>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</si>
  <si>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</si>
  <si>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</si>
  <si>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</si>
  <si>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</si>
  <si>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</si>
  <si>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(Оснащение и переоснащение медицинских организаций оборудованием)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</si>
  <si>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</si>
  <si>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</si>
  <si>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Субвенции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</si>
  <si>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</si>
  <si>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создание модельных муниципальных библиотек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</si>
  <si>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</si>
  <si>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</si>
  <si>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Субсидия на реализацию дополнительных мероприятий в сфере занятости населения</t>
  </si>
  <si>
    <t>Субсидии на реализацию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</si>
  <si>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Субсидии на реализацию мероприятий по обеспечению жильем молодых семей</t>
  </si>
  <si>
    <t>Субсидии на поддержку сельскохозяйственного производства по отдельным подотраслям растениеводства и животноводства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</si>
  <si>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</si>
  <si>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</si>
  <si>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Субсидии на обеспечение закупки авиационных работ в целях оказания медицинской помощи</t>
  </si>
  <si>
    <t>Субвенции на осуществление ежемесячной выплаты в связи с рождением (усыновлением) первого ребенка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</si>
  <si>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</si>
  <si>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</si>
  <si>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</si>
  <si>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</si>
  <si>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</si>
  <si>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</si>
  <si>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Прочие безвозмездные поступления в бюджеты субъектов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</si>
  <si>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</si>
  <si>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</si>
  <si>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</si>
  <si>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Погашение кредитов, полученных от кредитных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</si>
</sst>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73" formatCode="_-* #,##0.00_р_._-;\-* #,##0.00_р_._-;_-* &quot;-&quot;??_р_._-;_-@_-"/>
    <numFmt numFmtId="174" formatCode="#,##0_ ;[Red]\-#,##0\ "/>
    <numFmt numFmtId="175" formatCode="###\ ###\ ###\ ###\ 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2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name val="Arial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26" fillId="0" borderId="0"/>
    <xf numFmtId="0" fontId="23" fillId="0" borderId="0" applyNumberFormat="0" applyBorder="0" applyAlignment="0"/>
    <xf numFmtId="0" fontId="23" fillId="0" borderId="0"/>
    <xf numFmtId="0" fontId="23" fillId="0" borderId="0" applyNumberFormat="0" applyBorder="0" applyAlignment="0"/>
    <xf numFmtId="0" fontId="23" fillId="0" borderId="0"/>
    <xf numFmtId="0" fontId="24" fillId="0" borderId="0"/>
    <xf numFmtId="0" fontId="1" fillId="0" borderId="0"/>
    <xf numFmtId="0" fontId="22" fillId="0" borderId="0"/>
    <xf numFmtId="173" fontId="1" fillId="0" borderId="0" applyFont="0" applyFill="0" applyBorder="0" applyAlignment="0" applyProtection="0"/>
    <xf numFmtId="0" fontId="28" fillId="0" borderId="0" applyNumberFormat="0" applyBorder="0" applyAlignment="0"/>
    <xf numFmtId="0" fontId="28" fillId="0" borderId="0"/>
  </cellStyleXfs>
  <cellXfs count="8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49" fontId="4" fillId="0" borderId="3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164" fontId="8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3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6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164" fontId="3" fillId="0" borderId="3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19" fillId="0" borderId="0" xfId="0" applyFont="1"/>
    <xf numFmtId="174" fontId="27" fillId="2" borderId="0" xfId="1" applyNumberFormat="1" applyFont="1" applyFill="1" applyBorder="1"/>
    <xf numFmtId="0" fontId="0" fillId="0" borderId="0" xfId="0"/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25" fillId="0" borderId="8" xfId="5" applyNumberFormat="1" applyFont="1" applyFill="1" applyBorder="1" applyAlignment="1" applyProtection="1">
      <alignment horizontal="left" vertical="center" wrapText="1"/>
    </xf>
    <xf numFmtId="49" fontId="25" fillId="0" borderId="7" xfId="5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9" fillId="0" borderId="0" xfId="0" applyFont="1"/>
    <xf numFmtId="0" fontId="4" fillId="0" borderId="2" xfId="0" applyFont="1" applyBorder="1" applyAlignment="1">
      <alignment horizontal="left" wrapText="1"/>
    </xf>
    <xf numFmtId="0" fontId="0" fillId="0" borderId="0" xfId="0"/>
    <xf numFmtId="0" fontId="19" fillId="0" borderId="0" xfId="0" applyFont="1"/>
    <xf numFmtId="0" fontId="4" fillId="0" borderId="0" xfId="0" applyFont="1" applyAlignment="1">
      <alignment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75" fontId="25" fillId="0" borderId="9" xfId="11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right"/>
    </xf>
  </cellXfs>
  <cellStyles count="12">
    <cellStyle name="Обычный" xfId="0" builtinId="0"/>
    <cellStyle name="Обычный 2" xfId="4"/>
    <cellStyle name="Обычный 2 2" xfId="2"/>
    <cellStyle name="Обычный 2 3" xfId="10"/>
    <cellStyle name="Обычный 3" xfId="3"/>
    <cellStyle name="Обычный 3 2" xfId="5"/>
    <cellStyle name="Обычный 3 3" xfId="7"/>
    <cellStyle name="Обычный 4" xfId="6"/>
    <cellStyle name="Обычный 4 2" xfId="8"/>
    <cellStyle name="Обычный 5" xfId="1"/>
    <cellStyle name="Обычный 6" xfId="11"/>
    <cellStyle name="Финансовый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view="pageBreakPreview" topLeftCell="A34" zoomScaleNormal="100" zoomScaleSheetLayoutView="100" workbookViewId="0">
      <selection activeCell="B110" sqref="B110"/>
    </sheetView>
  </sheetViews>
  <sheetFormatPr defaultRowHeight="14.4" x14ac:dyDescent="0.3"/>
  <cols>
    <col min="1" max="1" width="74" customWidth="1"/>
    <col min="2" max="2" width="18.109375" customWidth="1"/>
    <col min="3" max="3" width="23.44140625" customWidth="1"/>
    <col min="4" max="4" width="16.5546875" customWidth="1"/>
    <col min="5" max="5" width="19.10937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3" t="s">
        <v>9</v>
      </c>
      <c r="B1" s="43"/>
      <c r="C1" s="43"/>
      <c r="D1" s="43"/>
      <c r="E1" s="40"/>
      <c r="F1" s="27" t="s">
        <v>108</v>
      </c>
      <c r="G1" s="28" t="str">
        <f>TEXT(F1,"[$-FC19]ММ")</f>
        <v>04</v>
      </c>
      <c r="H1" s="28" t="str">
        <f>TEXT(F1,"[$-FC19]ДД.ММ.ГГГ \г")</f>
        <v>01.04.2021 г</v>
      </c>
      <c r="I1" s="28" t="str">
        <f>TEXT(F1,"[$-FC19]ГГГГ")</f>
        <v>2021</v>
      </c>
    </row>
    <row r="2" spans="1:9" ht="15.6" x14ac:dyDescent="0.3">
      <c r="A2" s="43" t="str">
        <f>CONCATENATE("доходов и расходов краевого бюджета за ",period," ",I1," года")</f>
        <v>доходов и расходов краевого бюджета за апрель 2021 года</v>
      </c>
      <c r="B2" s="43"/>
      <c r="C2" s="43"/>
      <c r="D2" s="43"/>
      <c r="E2" s="40"/>
      <c r="F2" s="27" t="s">
        <v>107</v>
      </c>
      <c r="G2" s="28" t="str">
        <f>TEXT(F2,"[$-FC19]ДД ММММ ГГГ \г")</f>
        <v>30 апреля 2021 г</v>
      </c>
      <c r="H2" s="28" t="str">
        <f>TEXT(F2,"[$-FC19]ДД.ММ.ГГГ \г")</f>
        <v>30.04.2021 г</v>
      </c>
      <c r="I2" s="29"/>
    </row>
    <row r="3" spans="1:9" x14ac:dyDescent="0.3">
      <c r="A3" s="1"/>
      <c r="B3" s="2"/>
      <c r="C3" s="2"/>
      <c r="D3" s="3"/>
      <c r="E3" s="3"/>
      <c r="F3" s="28">
        <f>EndDate+1</f>
        <v>44318</v>
      </c>
      <c r="G3" s="28" t="str">
        <f>TEXT(F3,"[$-FC19]ДД ММММ ГГГ \г")</f>
        <v>02 мая 2021 г</v>
      </c>
      <c r="H3" s="28" t="str">
        <f>TEXT(F3,"[$-FC19]ДД.ММ.ГГГ \г")</f>
        <v>02.05.2021 г</v>
      </c>
      <c r="I3" s="28"/>
    </row>
    <row r="4" spans="1:9" x14ac:dyDescent="0.3">
      <c r="A4" s="4"/>
      <c r="B4" s="5"/>
      <c r="C4" s="5"/>
      <c r="D4" s="6" t="s">
        <v>0</v>
      </c>
      <c r="E4" s="6"/>
      <c r="F4" s="28"/>
      <c r="G4" s="28"/>
      <c r="H4" s="28"/>
      <c r="I4" s="28"/>
    </row>
    <row r="5" spans="1:9" x14ac:dyDescent="0.3">
      <c r="A5" s="44" t="s">
        <v>110</v>
      </c>
      <c r="B5" s="45"/>
      <c r="C5" s="45"/>
      <c r="D5" s="59">
        <v>1587112.6</v>
      </c>
      <c r="E5" s="73"/>
      <c r="F5" s="29"/>
      <c r="G5" s="28"/>
      <c r="H5" s="28"/>
      <c r="I5" s="28"/>
    </row>
    <row r="6" spans="1:9" x14ac:dyDescent="0.3">
      <c r="A6" s="47" t="s">
        <v>1</v>
      </c>
      <c r="B6" s="51"/>
      <c r="C6" s="51"/>
      <c r="D6" s="7">
        <f>D65-D7</f>
        <v>2656975.4708699994</v>
      </c>
      <c r="E6" s="73"/>
      <c r="F6" s="28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апрель</v>
      </c>
      <c r="G6" s="28"/>
      <c r="H6" s="28"/>
      <c r="I6" s="28"/>
    </row>
    <row r="7" spans="1:9" x14ac:dyDescent="0.3">
      <c r="A7" s="52" t="s">
        <v>10</v>
      </c>
      <c r="B7" s="51"/>
      <c r="C7" s="51"/>
      <c r="D7" s="60">
        <v>8768790</v>
      </c>
      <c r="E7" s="73"/>
      <c r="F7" s="28"/>
      <c r="G7" s="28"/>
      <c r="H7" s="28"/>
      <c r="I7" s="28"/>
    </row>
    <row r="8" spans="1:9" x14ac:dyDescent="0.3">
      <c r="A8" s="52" t="s">
        <v>11</v>
      </c>
      <c r="B8" s="51"/>
      <c r="C8" s="51"/>
      <c r="D8" s="9">
        <f>SUM(D9:D64)</f>
        <v>1913907</v>
      </c>
      <c r="E8" s="73"/>
      <c r="F8" s="28" t="s">
        <v>34</v>
      </c>
    </row>
    <row r="9" spans="1:9" s="58" customFormat="1" ht="29.4" customHeight="1" x14ac:dyDescent="0.3">
      <c r="A9" s="65" t="s">
        <v>165</v>
      </c>
      <c r="B9" s="70"/>
      <c r="C9" s="64"/>
      <c r="D9" s="74">
        <v>55246</v>
      </c>
      <c r="E9" s="73"/>
      <c r="F9" s="61"/>
    </row>
    <row r="10" spans="1:9" s="71" customFormat="1" ht="30" customHeight="1" x14ac:dyDescent="0.3">
      <c r="A10" s="65" t="s">
        <v>166</v>
      </c>
      <c r="B10" s="70"/>
      <c r="C10" s="64"/>
      <c r="D10" s="74">
        <v>80698</v>
      </c>
      <c r="E10" s="62"/>
      <c r="F10" s="72"/>
    </row>
    <row r="11" spans="1:9" s="58" customFormat="1" ht="45" customHeight="1" x14ac:dyDescent="0.3">
      <c r="A11" s="67" t="s">
        <v>111</v>
      </c>
      <c r="B11" s="66"/>
      <c r="C11" s="66"/>
      <c r="D11" s="74">
        <v>1575.4</v>
      </c>
      <c r="E11" s="62"/>
      <c r="F11" s="61"/>
    </row>
    <row r="12" spans="1:9" s="58" customFormat="1" ht="54.6" customHeight="1" x14ac:dyDescent="0.3">
      <c r="A12" s="67" t="s">
        <v>112</v>
      </c>
      <c r="B12" s="66"/>
      <c r="C12" s="66"/>
      <c r="D12" s="74">
        <v>9711.4</v>
      </c>
      <c r="E12" s="62"/>
      <c r="F12" s="61"/>
    </row>
    <row r="13" spans="1:9" s="58" customFormat="1" ht="60.6" customHeight="1" x14ac:dyDescent="0.3">
      <c r="A13" s="67" t="s">
        <v>113</v>
      </c>
      <c r="B13" s="66"/>
      <c r="C13" s="66"/>
      <c r="D13" s="74">
        <v>34599.300000000003</v>
      </c>
      <c r="E13" s="62"/>
      <c r="F13" s="61"/>
    </row>
    <row r="14" spans="1:9" s="58" customFormat="1" ht="43.8" customHeight="1" x14ac:dyDescent="0.3">
      <c r="A14" s="67" t="s">
        <v>114</v>
      </c>
      <c r="B14" s="66"/>
      <c r="C14" s="66"/>
      <c r="D14" s="74">
        <v>2549.4</v>
      </c>
      <c r="E14" s="62"/>
      <c r="F14" s="61"/>
    </row>
    <row r="15" spans="1:9" s="58" customFormat="1" ht="43.2" customHeight="1" x14ac:dyDescent="0.3">
      <c r="A15" s="67" t="s">
        <v>115</v>
      </c>
      <c r="B15" s="66"/>
      <c r="C15" s="66"/>
      <c r="D15" s="74">
        <v>3779.3</v>
      </c>
      <c r="E15" s="62"/>
      <c r="F15" s="61"/>
    </row>
    <row r="16" spans="1:9" s="58" customFormat="1" ht="28.8" customHeight="1" x14ac:dyDescent="0.3">
      <c r="A16" s="67" t="s">
        <v>116</v>
      </c>
      <c r="B16" s="66"/>
      <c r="C16" s="66"/>
      <c r="D16" s="74">
        <v>27999.7</v>
      </c>
      <c r="E16" s="62"/>
      <c r="F16" s="61"/>
    </row>
    <row r="17" spans="1:6" s="58" customFormat="1" ht="41.4" customHeight="1" x14ac:dyDescent="0.3">
      <c r="A17" s="67" t="s">
        <v>117</v>
      </c>
      <c r="B17" s="66"/>
      <c r="C17" s="66"/>
      <c r="D17" s="74">
        <v>23159.599999999999</v>
      </c>
      <c r="E17" s="62"/>
      <c r="F17" s="61"/>
    </row>
    <row r="18" spans="1:6" s="58" customFormat="1" x14ac:dyDescent="0.3">
      <c r="A18" s="67" t="s">
        <v>118</v>
      </c>
      <c r="B18" s="66"/>
      <c r="C18" s="66"/>
      <c r="D18" s="74">
        <v>56695.9</v>
      </c>
      <c r="E18" s="62"/>
      <c r="F18" s="61"/>
    </row>
    <row r="19" spans="1:6" s="58" customFormat="1" ht="42" customHeight="1" x14ac:dyDescent="0.3">
      <c r="A19" s="67" t="s">
        <v>119</v>
      </c>
      <c r="B19" s="66"/>
      <c r="C19" s="66"/>
      <c r="D19" s="74">
        <v>7449.1</v>
      </c>
      <c r="E19" s="62"/>
      <c r="F19" s="61"/>
    </row>
    <row r="20" spans="1:6" s="58" customFormat="1" ht="31.2" customHeight="1" x14ac:dyDescent="0.3">
      <c r="A20" s="67" t="s">
        <v>120</v>
      </c>
      <c r="B20" s="66"/>
      <c r="C20" s="66"/>
      <c r="D20" s="74">
        <v>5117.7</v>
      </c>
      <c r="E20" s="62"/>
      <c r="F20" s="61"/>
    </row>
    <row r="21" spans="1:6" s="58" customFormat="1" ht="30.6" customHeight="1" x14ac:dyDescent="0.3">
      <c r="A21" s="67" t="s">
        <v>121</v>
      </c>
      <c r="B21" s="66"/>
      <c r="C21" s="66"/>
      <c r="D21" s="74">
        <v>42223.1</v>
      </c>
      <c r="E21" s="62"/>
      <c r="F21" s="61"/>
    </row>
    <row r="22" spans="1:6" s="58" customFormat="1" ht="33" customHeight="1" x14ac:dyDescent="0.3">
      <c r="A22" s="67" t="s">
        <v>122</v>
      </c>
      <c r="B22" s="66"/>
      <c r="C22" s="66"/>
      <c r="D22" s="74">
        <v>359.6</v>
      </c>
      <c r="E22" s="62"/>
      <c r="F22" s="61"/>
    </row>
    <row r="23" spans="1:6" s="58" customFormat="1" x14ac:dyDescent="0.3">
      <c r="A23" s="67" t="s">
        <v>123</v>
      </c>
      <c r="B23" s="66"/>
      <c r="C23" s="66"/>
      <c r="D23" s="74">
        <v>327.8</v>
      </c>
      <c r="E23" s="62"/>
      <c r="F23" s="61"/>
    </row>
    <row r="24" spans="1:6" s="58" customFormat="1" ht="17.399999999999999" customHeight="1" x14ac:dyDescent="0.3">
      <c r="A24" s="67" t="s">
        <v>124</v>
      </c>
      <c r="B24" s="66"/>
      <c r="C24" s="66"/>
      <c r="D24" s="74">
        <v>20736.400000000001</v>
      </c>
      <c r="E24" s="62"/>
      <c r="F24" s="61"/>
    </row>
    <row r="25" spans="1:6" s="58" customFormat="1" ht="26.4" customHeight="1" x14ac:dyDescent="0.3">
      <c r="A25" s="67" t="s">
        <v>125</v>
      </c>
      <c r="B25" s="66"/>
      <c r="C25" s="66"/>
      <c r="D25" s="74">
        <v>27.3</v>
      </c>
      <c r="E25" s="62"/>
      <c r="F25" s="61"/>
    </row>
    <row r="26" spans="1:6" s="58" customFormat="1" ht="18.600000000000001" customHeight="1" x14ac:dyDescent="0.3">
      <c r="A26" s="67" t="s">
        <v>126</v>
      </c>
      <c r="B26" s="66"/>
      <c r="C26" s="66"/>
      <c r="D26" s="74">
        <v>603</v>
      </c>
      <c r="E26" s="62"/>
      <c r="F26" s="61"/>
    </row>
    <row r="27" spans="1:6" s="58" customFormat="1" ht="24.6" customHeight="1" x14ac:dyDescent="0.3">
      <c r="A27" s="67" t="s">
        <v>127</v>
      </c>
      <c r="B27" s="66"/>
      <c r="C27" s="66"/>
      <c r="D27" s="74">
        <v>563.70000000000005</v>
      </c>
      <c r="E27" s="62"/>
      <c r="F27" s="61"/>
    </row>
    <row r="28" spans="1:6" s="58" customFormat="1" x14ac:dyDescent="0.3">
      <c r="A28" s="67" t="s">
        <v>128</v>
      </c>
      <c r="B28" s="66"/>
      <c r="C28" s="66"/>
      <c r="D28" s="74">
        <v>11819.8</v>
      </c>
      <c r="E28" s="62"/>
      <c r="F28" s="61"/>
    </row>
    <row r="29" spans="1:6" s="58" customFormat="1" x14ac:dyDescent="0.3">
      <c r="A29" s="67" t="s">
        <v>129</v>
      </c>
      <c r="B29" s="66"/>
      <c r="C29" s="66"/>
      <c r="D29" s="74">
        <v>2423.1</v>
      </c>
      <c r="E29" s="62"/>
      <c r="F29" s="61"/>
    </row>
    <row r="30" spans="1:6" s="58" customFormat="1" ht="28.8" customHeight="1" x14ac:dyDescent="0.3">
      <c r="A30" s="67" t="s">
        <v>130</v>
      </c>
      <c r="B30" s="66"/>
      <c r="C30" s="66"/>
      <c r="D30" s="74">
        <v>7282.3</v>
      </c>
      <c r="E30" s="62"/>
      <c r="F30" s="61"/>
    </row>
    <row r="31" spans="1:6" s="58" customFormat="1" x14ac:dyDescent="0.3">
      <c r="A31" s="67" t="s">
        <v>131</v>
      </c>
      <c r="B31" s="66"/>
      <c r="C31" s="66"/>
      <c r="D31" s="74">
        <v>572.4</v>
      </c>
      <c r="E31" s="62"/>
      <c r="F31" s="61"/>
    </row>
    <row r="32" spans="1:6" s="58" customFormat="1" ht="45" customHeight="1" x14ac:dyDescent="0.3">
      <c r="A32" s="67" t="s">
        <v>132</v>
      </c>
      <c r="B32" s="66"/>
      <c r="C32" s="66"/>
      <c r="D32" s="74">
        <v>868.6</v>
      </c>
      <c r="E32" s="62"/>
      <c r="F32" s="61"/>
    </row>
    <row r="33" spans="1:6" s="58" customFormat="1" ht="79.8" customHeight="1" x14ac:dyDescent="0.3">
      <c r="A33" s="67" t="s">
        <v>133</v>
      </c>
      <c r="B33" s="66"/>
      <c r="C33" s="66"/>
      <c r="D33" s="74">
        <v>511.4</v>
      </c>
      <c r="E33" s="62"/>
      <c r="F33" s="61"/>
    </row>
    <row r="34" spans="1:6" s="58" customFormat="1" x14ac:dyDescent="0.3">
      <c r="A34" s="67" t="s">
        <v>134</v>
      </c>
      <c r="B34" s="66"/>
      <c r="C34" s="66"/>
      <c r="D34" s="74">
        <v>16215.9</v>
      </c>
      <c r="E34" s="62"/>
      <c r="F34" s="61"/>
    </row>
    <row r="35" spans="1:6" s="58" customFormat="1" ht="17.399999999999999" customHeight="1" x14ac:dyDescent="0.3">
      <c r="A35" s="67" t="s">
        <v>135</v>
      </c>
      <c r="B35" s="66"/>
      <c r="C35" s="66"/>
      <c r="D35" s="74">
        <v>969.1</v>
      </c>
      <c r="E35" s="62"/>
      <c r="F35" s="61"/>
    </row>
    <row r="36" spans="1:6" s="58" customFormat="1" ht="43.2" customHeight="1" x14ac:dyDescent="0.3">
      <c r="A36" s="67" t="s">
        <v>136</v>
      </c>
      <c r="B36" s="66"/>
      <c r="C36" s="66"/>
      <c r="D36" s="74">
        <v>7</v>
      </c>
      <c r="E36" s="62"/>
      <c r="F36" s="61"/>
    </row>
    <row r="37" spans="1:6" s="58" customFormat="1" ht="25.8" customHeight="1" x14ac:dyDescent="0.3">
      <c r="A37" s="67" t="s">
        <v>137</v>
      </c>
      <c r="B37" s="66"/>
      <c r="C37" s="66"/>
      <c r="D37" s="74">
        <v>22909.200000000001</v>
      </c>
      <c r="E37" s="62"/>
      <c r="F37" s="61"/>
    </row>
    <row r="38" spans="1:6" s="58" customFormat="1" ht="18" customHeight="1" x14ac:dyDescent="0.3">
      <c r="A38" s="67" t="s">
        <v>138</v>
      </c>
      <c r="B38" s="66"/>
      <c r="C38" s="66"/>
      <c r="D38" s="74">
        <v>76908.5</v>
      </c>
      <c r="E38" s="62"/>
      <c r="F38" s="61"/>
    </row>
    <row r="39" spans="1:6" s="58" customFormat="1" ht="23.4" customHeight="1" x14ac:dyDescent="0.3">
      <c r="A39" s="67" t="s">
        <v>139</v>
      </c>
      <c r="B39" s="66"/>
      <c r="C39" s="66"/>
      <c r="D39" s="74">
        <v>32030.1</v>
      </c>
      <c r="E39" s="62"/>
      <c r="F39" s="61"/>
    </row>
    <row r="40" spans="1:6" s="58" customFormat="1" ht="31.2" customHeight="1" x14ac:dyDescent="0.3">
      <c r="A40" s="67" t="s">
        <v>140</v>
      </c>
      <c r="B40" s="66"/>
      <c r="C40" s="66"/>
      <c r="D40" s="74">
        <v>19433.900000000001</v>
      </c>
      <c r="E40" s="62"/>
      <c r="F40" s="61"/>
    </row>
    <row r="41" spans="1:6" s="58" customFormat="1" ht="31.2" customHeight="1" x14ac:dyDescent="0.3">
      <c r="A41" s="67" t="s">
        <v>141</v>
      </c>
      <c r="B41" s="66"/>
      <c r="C41" s="66"/>
      <c r="D41" s="74">
        <v>532.79999999999995</v>
      </c>
      <c r="E41" s="62"/>
      <c r="F41" s="61"/>
    </row>
    <row r="42" spans="1:6" s="58" customFormat="1" ht="55.8" customHeight="1" x14ac:dyDescent="0.3">
      <c r="A42" s="67" t="s">
        <v>142</v>
      </c>
      <c r="B42" s="66"/>
      <c r="C42" s="66"/>
      <c r="D42" s="74">
        <v>17093.3</v>
      </c>
      <c r="E42" s="62"/>
      <c r="F42" s="61"/>
    </row>
    <row r="43" spans="1:6" s="58" customFormat="1" ht="33.6" customHeight="1" x14ac:dyDescent="0.3">
      <c r="A43" s="67" t="s">
        <v>143</v>
      </c>
      <c r="B43" s="66"/>
      <c r="C43" s="66"/>
      <c r="D43" s="74">
        <v>502.2</v>
      </c>
      <c r="E43" s="62"/>
      <c r="F43" s="61"/>
    </row>
    <row r="44" spans="1:6" s="58" customFormat="1" ht="31.8" customHeight="1" x14ac:dyDescent="0.3">
      <c r="A44" s="67" t="s">
        <v>144</v>
      </c>
      <c r="B44" s="66"/>
      <c r="C44" s="66"/>
      <c r="D44" s="74">
        <v>22757</v>
      </c>
      <c r="E44" s="62"/>
      <c r="F44" s="61"/>
    </row>
    <row r="45" spans="1:6" s="58" customFormat="1" ht="30.6" customHeight="1" x14ac:dyDescent="0.3">
      <c r="A45" s="67" t="s">
        <v>145</v>
      </c>
      <c r="B45" s="66"/>
      <c r="C45" s="66"/>
      <c r="D45" s="74">
        <v>2813.8</v>
      </c>
      <c r="E45" s="62"/>
      <c r="F45" s="61"/>
    </row>
    <row r="46" spans="1:6" s="58" customFormat="1" ht="16.2" customHeight="1" x14ac:dyDescent="0.3">
      <c r="A46" s="67" t="s">
        <v>146</v>
      </c>
      <c r="B46" s="66"/>
      <c r="C46" s="66"/>
      <c r="D46" s="74">
        <v>4968.1000000000004</v>
      </c>
      <c r="E46" s="62"/>
      <c r="F46" s="61"/>
    </row>
    <row r="47" spans="1:6" s="58" customFormat="1" ht="45.6" customHeight="1" x14ac:dyDescent="0.3">
      <c r="A47" s="67" t="s">
        <v>147</v>
      </c>
      <c r="B47" s="66"/>
      <c r="C47" s="66"/>
      <c r="D47" s="74">
        <v>17069.3</v>
      </c>
      <c r="E47" s="62"/>
      <c r="F47" s="61"/>
    </row>
    <row r="48" spans="1:6" s="58" customFormat="1" ht="19.2" customHeight="1" x14ac:dyDescent="0.3">
      <c r="A48" s="67" t="s">
        <v>148</v>
      </c>
      <c r="B48" s="66"/>
      <c r="C48" s="66"/>
      <c r="D48" s="74">
        <v>532.20000000000005</v>
      </c>
      <c r="E48" s="62"/>
      <c r="F48" s="61"/>
    </row>
    <row r="49" spans="1:6" s="58" customFormat="1" x14ac:dyDescent="0.3">
      <c r="A49" s="67" t="s">
        <v>149</v>
      </c>
      <c r="B49" s="66"/>
      <c r="C49" s="66"/>
      <c r="D49" s="74">
        <v>114</v>
      </c>
      <c r="E49" s="62"/>
      <c r="F49" s="61"/>
    </row>
    <row r="50" spans="1:6" s="58" customFormat="1" ht="32.4" customHeight="1" x14ac:dyDescent="0.3">
      <c r="A50" s="67" t="s">
        <v>150</v>
      </c>
      <c r="B50" s="66"/>
      <c r="C50" s="66"/>
      <c r="D50" s="74">
        <v>5000</v>
      </c>
      <c r="E50" s="62"/>
      <c r="F50" s="61"/>
    </row>
    <row r="51" spans="1:6" s="58" customFormat="1" x14ac:dyDescent="0.3">
      <c r="A51" s="67" t="s">
        <v>151</v>
      </c>
      <c r="B51" s="66"/>
      <c r="C51" s="66"/>
      <c r="D51" s="74">
        <v>38026.9</v>
      </c>
      <c r="E51" s="62"/>
      <c r="F51" s="61"/>
    </row>
    <row r="52" spans="1:6" s="58" customFormat="1" ht="21.6" customHeight="1" x14ac:dyDescent="0.3">
      <c r="A52" s="67" t="s">
        <v>152</v>
      </c>
      <c r="B52" s="66"/>
      <c r="C52" s="66"/>
      <c r="D52" s="74">
        <v>31325.7</v>
      </c>
      <c r="E52" s="62"/>
      <c r="F52" s="61"/>
    </row>
    <row r="53" spans="1:6" s="58" customFormat="1" ht="13.8" customHeight="1" x14ac:dyDescent="0.3">
      <c r="A53" s="67" t="s">
        <v>153</v>
      </c>
      <c r="B53" s="66"/>
      <c r="C53" s="66"/>
      <c r="D53" s="74">
        <v>1058.2</v>
      </c>
      <c r="E53" s="62"/>
      <c r="F53" s="61"/>
    </row>
    <row r="54" spans="1:6" s="58" customFormat="1" ht="24.6" customHeight="1" x14ac:dyDescent="0.3">
      <c r="A54" s="67" t="s">
        <v>154</v>
      </c>
      <c r="B54" s="66"/>
      <c r="C54" s="66"/>
      <c r="D54" s="74">
        <v>2400</v>
      </c>
      <c r="E54" s="62"/>
      <c r="F54" s="61"/>
    </row>
    <row r="55" spans="1:6" s="58" customFormat="1" x14ac:dyDescent="0.3">
      <c r="A55" s="67" t="s">
        <v>155</v>
      </c>
      <c r="B55" s="66"/>
      <c r="C55" s="66"/>
      <c r="D55" s="74">
        <v>19955.900000000001</v>
      </c>
      <c r="E55" s="62"/>
      <c r="F55" s="61"/>
    </row>
    <row r="56" spans="1:6" s="58" customFormat="1" ht="18.600000000000001" customHeight="1" x14ac:dyDescent="0.3">
      <c r="A56" s="67" t="s">
        <v>156</v>
      </c>
      <c r="B56" s="66"/>
      <c r="C56" s="66"/>
      <c r="D56" s="74">
        <v>47670.2</v>
      </c>
      <c r="E56" s="62"/>
      <c r="F56" s="61"/>
    </row>
    <row r="57" spans="1:6" s="58" customFormat="1" ht="30" customHeight="1" x14ac:dyDescent="0.3">
      <c r="A57" s="67" t="s">
        <v>157</v>
      </c>
      <c r="B57" s="66"/>
      <c r="C57" s="66"/>
      <c r="D57" s="74">
        <v>375.9</v>
      </c>
      <c r="E57" s="62"/>
      <c r="F57" s="61"/>
    </row>
    <row r="58" spans="1:6" s="58" customFormat="1" ht="24.6" customHeight="1" x14ac:dyDescent="0.3">
      <c r="A58" s="67" t="s">
        <v>158</v>
      </c>
      <c r="B58" s="66"/>
      <c r="C58" s="66"/>
      <c r="D58" s="74">
        <v>3399.3</v>
      </c>
      <c r="E58" s="62"/>
      <c r="F58" s="61"/>
    </row>
    <row r="59" spans="1:6" s="58" customFormat="1" x14ac:dyDescent="0.3">
      <c r="A59" s="67" t="s">
        <v>159</v>
      </c>
      <c r="B59" s="66"/>
      <c r="C59" s="66"/>
      <c r="D59" s="74">
        <v>27.1</v>
      </c>
      <c r="E59" s="62"/>
      <c r="F59" s="61"/>
    </row>
    <row r="60" spans="1:6" s="58" customFormat="1" x14ac:dyDescent="0.3">
      <c r="A60" s="67" t="s">
        <v>160</v>
      </c>
      <c r="B60" s="66"/>
      <c r="C60" s="66"/>
      <c r="D60" s="74">
        <v>3018.9</v>
      </c>
      <c r="E60" s="62"/>
      <c r="F60" s="61"/>
    </row>
    <row r="61" spans="1:6" s="58" customFormat="1" x14ac:dyDescent="0.3">
      <c r="A61" s="67" t="s">
        <v>161</v>
      </c>
      <c r="B61" s="66"/>
      <c r="C61" s="66"/>
      <c r="D61" s="74">
        <v>121</v>
      </c>
      <c r="E61" s="62"/>
      <c r="F61" s="61"/>
    </row>
    <row r="62" spans="1:6" s="58" customFormat="1" x14ac:dyDescent="0.3">
      <c r="A62" s="67" t="s">
        <v>162</v>
      </c>
      <c r="B62" s="66"/>
      <c r="C62" s="66"/>
      <c r="D62" s="74">
        <v>584.9</v>
      </c>
      <c r="E62" s="62"/>
      <c r="F62" s="61"/>
    </row>
    <row r="63" spans="1:6" s="68" customFormat="1" ht="54.6" customHeight="1" x14ac:dyDescent="0.3">
      <c r="A63" s="52" t="s">
        <v>164</v>
      </c>
      <c r="B63" s="51"/>
      <c r="C63" s="51"/>
      <c r="D63" s="77">
        <v>237931.3</v>
      </c>
      <c r="E63" s="62"/>
      <c r="F63" s="69"/>
    </row>
    <row r="64" spans="1:6" s="58" customFormat="1" x14ac:dyDescent="0.3">
      <c r="A64" s="67" t="s">
        <v>163</v>
      </c>
      <c r="B64" s="66"/>
      <c r="C64" s="66"/>
      <c r="D64" s="74">
        <v>891256</v>
      </c>
      <c r="E64" s="62"/>
      <c r="F64" s="61"/>
    </row>
    <row r="65" spans="1:6" x14ac:dyDescent="0.3">
      <c r="A65" s="53" t="s">
        <v>12</v>
      </c>
      <c r="B65" s="54"/>
      <c r="C65" s="54"/>
      <c r="D65" s="76">
        <f>D67-D5+D66</f>
        <v>11425765.470869999</v>
      </c>
      <c r="E65" s="41"/>
      <c r="F65" s="28" t="s">
        <v>35</v>
      </c>
    </row>
    <row r="66" spans="1:6" x14ac:dyDescent="0.3">
      <c r="A66" s="53" t="s">
        <v>13</v>
      </c>
      <c r="B66" s="54"/>
      <c r="C66" s="54"/>
      <c r="D66" s="76">
        <f>B110+'Муниципальные районы'!P39</f>
        <v>8427579.3708699998</v>
      </c>
      <c r="E66" s="41"/>
    </row>
    <row r="67" spans="1:6" x14ac:dyDescent="0.3">
      <c r="A67" s="46" t="s">
        <v>109</v>
      </c>
      <c r="B67" s="47"/>
      <c r="C67" s="47"/>
      <c r="D67" s="59">
        <v>4585298.7</v>
      </c>
      <c r="E67" s="21"/>
    </row>
    <row r="68" spans="1:6" x14ac:dyDescent="0.3">
      <c r="A68" s="55" t="s">
        <v>14</v>
      </c>
      <c r="B68" s="56"/>
      <c r="C68" s="56"/>
      <c r="D68" s="74">
        <v>1342767.9</v>
      </c>
      <c r="E68" s="21"/>
    </row>
    <row r="69" spans="1:6" x14ac:dyDescent="0.3">
      <c r="A69" s="55" t="s">
        <v>15</v>
      </c>
      <c r="B69" s="56"/>
      <c r="C69" s="56"/>
      <c r="D69" s="8"/>
      <c r="E69" s="21"/>
    </row>
    <row r="70" spans="1:6" x14ac:dyDescent="0.3">
      <c r="A70" s="22"/>
      <c r="B70" s="23"/>
      <c r="C70" s="23"/>
      <c r="D70" s="21"/>
      <c r="E70" s="21"/>
    </row>
    <row r="71" spans="1:6" x14ac:dyDescent="0.3">
      <c r="A71" s="24" t="s">
        <v>16</v>
      </c>
      <c r="B71" s="10"/>
      <c r="C71" s="10"/>
      <c r="D71" s="11"/>
      <c r="E71" s="11"/>
    </row>
    <row r="72" spans="1:6" x14ac:dyDescent="0.3">
      <c r="A72" s="48" t="s">
        <v>17</v>
      </c>
      <c r="B72" s="50" t="s">
        <v>2</v>
      </c>
      <c r="C72" s="57" t="s">
        <v>3</v>
      </c>
      <c r="D72" s="57"/>
      <c r="E72" s="57"/>
    </row>
    <row r="73" spans="1:6" ht="69" customHeight="1" x14ac:dyDescent="0.3">
      <c r="A73" s="49"/>
      <c r="B73" s="50"/>
      <c r="C73" s="42" t="s">
        <v>4</v>
      </c>
      <c r="D73" s="42" t="s">
        <v>5</v>
      </c>
      <c r="E73" s="25" t="s">
        <v>33</v>
      </c>
    </row>
    <row r="74" spans="1:6" x14ac:dyDescent="0.3">
      <c r="A74" s="12" t="s">
        <v>72</v>
      </c>
      <c r="B74" s="36">
        <v>17678.55717</v>
      </c>
      <c r="C74" s="36">
        <v>11498.81172</v>
      </c>
      <c r="D74" s="36">
        <v>3409.3210899999999</v>
      </c>
      <c r="E74" s="36"/>
    </row>
    <row r="75" spans="1:6" x14ac:dyDescent="0.3">
      <c r="A75" s="12" t="s">
        <v>73</v>
      </c>
      <c r="B75" s="36">
        <v>12436.89165</v>
      </c>
      <c r="C75" s="36">
        <v>8687.5149299999994</v>
      </c>
      <c r="D75" s="36">
        <v>3042.6795699999998</v>
      </c>
      <c r="E75" s="36"/>
    </row>
    <row r="76" spans="1:6" x14ac:dyDescent="0.3">
      <c r="A76" s="12" t="s">
        <v>74</v>
      </c>
      <c r="B76" s="36">
        <v>8517.23524</v>
      </c>
      <c r="C76" s="36">
        <v>5577.8200800000004</v>
      </c>
      <c r="D76" s="36">
        <v>1152.1921600000001</v>
      </c>
      <c r="E76" s="36"/>
    </row>
    <row r="77" spans="1:6" x14ac:dyDescent="0.3">
      <c r="A77" s="12" t="s">
        <v>75</v>
      </c>
      <c r="B77" s="36">
        <v>96501.189559999999</v>
      </c>
      <c r="C77" s="36">
        <v>36226.134639999997</v>
      </c>
      <c r="D77" s="36">
        <v>8848.5625999999993</v>
      </c>
      <c r="E77" s="36">
        <v>172.2</v>
      </c>
    </row>
    <row r="78" spans="1:6" ht="27.6" x14ac:dyDescent="0.3">
      <c r="A78" s="12" t="s">
        <v>76</v>
      </c>
      <c r="B78" s="36">
        <v>55787.474349999997</v>
      </c>
      <c r="C78" s="36">
        <v>4213.0741699999999</v>
      </c>
      <c r="D78" s="36">
        <v>1844.79195</v>
      </c>
      <c r="E78" s="36">
        <v>9593.7860000000001</v>
      </c>
    </row>
    <row r="79" spans="1:6" x14ac:dyDescent="0.3">
      <c r="A79" s="12" t="s">
        <v>77</v>
      </c>
      <c r="B79" s="36">
        <v>16129.12333</v>
      </c>
      <c r="C79" s="36">
        <v>9107.4595599999993</v>
      </c>
      <c r="D79" s="36">
        <v>2152.57789</v>
      </c>
      <c r="E79" s="36"/>
    </row>
    <row r="80" spans="1:6" x14ac:dyDescent="0.3">
      <c r="A80" s="12" t="s">
        <v>78</v>
      </c>
      <c r="B80" s="36">
        <v>2906.4517300000002</v>
      </c>
      <c r="C80" s="36">
        <v>2195.9041900000002</v>
      </c>
      <c r="D80" s="36">
        <v>441.25957</v>
      </c>
      <c r="E80" s="36"/>
    </row>
    <row r="81" spans="1:5" ht="18.600000000000001" customHeight="1" x14ac:dyDescent="0.3">
      <c r="A81" s="12" t="s">
        <v>79</v>
      </c>
      <c r="B81" s="36">
        <v>1218805.5763699999</v>
      </c>
      <c r="C81" s="36">
        <v>9020.2372699999996</v>
      </c>
      <c r="D81" s="36">
        <v>2308.9798799999999</v>
      </c>
      <c r="E81" s="36"/>
    </row>
    <row r="82" spans="1:5" x14ac:dyDescent="0.3">
      <c r="A82" s="12" t="s">
        <v>80</v>
      </c>
      <c r="B82" s="36">
        <v>41323.394910000003</v>
      </c>
      <c r="C82" s="36">
        <v>8529.5861600000007</v>
      </c>
      <c r="D82" s="36">
        <v>3767.1400400000002</v>
      </c>
      <c r="E82" s="36"/>
    </row>
    <row r="83" spans="1:5" x14ac:dyDescent="0.3">
      <c r="A83" s="12" t="s">
        <v>81</v>
      </c>
      <c r="B83" s="36">
        <v>304683.25339999999</v>
      </c>
      <c r="C83" s="36">
        <v>10348.639939999999</v>
      </c>
      <c r="D83" s="36">
        <v>2994.1971899999999</v>
      </c>
      <c r="E83" s="36">
        <v>26813.085500000001</v>
      </c>
    </row>
    <row r="84" spans="1:5" x14ac:dyDescent="0.3">
      <c r="A84" s="12" t="s">
        <v>82</v>
      </c>
      <c r="B84" s="36">
        <v>362266.01379</v>
      </c>
      <c r="C84" s="36">
        <v>6086.4335600000004</v>
      </c>
      <c r="D84" s="36">
        <v>2213.5266099999999</v>
      </c>
      <c r="E84" s="36">
        <v>1420.5128999999999</v>
      </c>
    </row>
    <row r="85" spans="1:5" x14ac:dyDescent="0.3">
      <c r="A85" s="12" t="s">
        <v>83</v>
      </c>
      <c r="B85" s="36">
        <v>783313.19131000002</v>
      </c>
      <c r="C85" s="36">
        <v>36820.900600000001</v>
      </c>
      <c r="D85" s="36">
        <v>11143.938959999999</v>
      </c>
      <c r="E85" s="36">
        <v>283675.99471</v>
      </c>
    </row>
    <row r="86" spans="1:5" ht="19.2" customHeight="1" x14ac:dyDescent="0.3">
      <c r="A86" s="12" t="s">
        <v>84</v>
      </c>
      <c r="B86" s="36">
        <v>752943.33180000004</v>
      </c>
      <c r="C86" s="36">
        <v>24848.489399999999</v>
      </c>
      <c r="D86" s="36">
        <v>6794.9119099999998</v>
      </c>
      <c r="E86" s="36">
        <v>503716.03625</v>
      </c>
    </row>
    <row r="87" spans="1:5" x14ac:dyDescent="0.3">
      <c r="A87" s="12" t="s">
        <v>85</v>
      </c>
      <c r="B87" s="36">
        <v>78431.279089999996</v>
      </c>
      <c r="C87" s="36">
        <v>2524.2646300000001</v>
      </c>
      <c r="D87" s="36">
        <v>455.12085000000002</v>
      </c>
      <c r="E87" s="36"/>
    </row>
    <row r="88" spans="1:5" x14ac:dyDescent="0.3">
      <c r="A88" s="12" t="s">
        <v>86</v>
      </c>
      <c r="B88" s="36">
        <v>134527.535</v>
      </c>
      <c r="C88" s="36">
        <v>61318.935129999998</v>
      </c>
      <c r="D88" s="36">
        <v>16803.365849999998</v>
      </c>
      <c r="E88" s="36">
        <v>70</v>
      </c>
    </row>
    <row r="89" spans="1:5" x14ac:dyDescent="0.3">
      <c r="A89" s="12" t="s">
        <v>87</v>
      </c>
      <c r="B89" s="36">
        <v>23490.41591</v>
      </c>
      <c r="C89" s="36">
        <v>2866.2181</v>
      </c>
      <c r="D89" s="36">
        <v>592.56383000000005</v>
      </c>
      <c r="E89" s="36"/>
    </row>
    <row r="90" spans="1:5" x14ac:dyDescent="0.3">
      <c r="A90" s="12" t="s">
        <v>88</v>
      </c>
      <c r="B90" s="36">
        <v>11612.04974</v>
      </c>
      <c r="C90" s="36">
        <v>4333.3329999999996</v>
      </c>
      <c r="D90" s="36">
        <v>1120.98849</v>
      </c>
      <c r="E90" s="36">
        <v>190.51660000000001</v>
      </c>
    </row>
    <row r="91" spans="1:5" x14ac:dyDescent="0.3">
      <c r="A91" s="12" t="s">
        <v>89</v>
      </c>
      <c r="B91" s="36">
        <v>61578.907310000002</v>
      </c>
      <c r="C91" s="36">
        <v>24189.554899999999</v>
      </c>
      <c r="D91" s="36">
        <v>6028.0723600000001</v>
      </c>
      <c r="E91" s="36">
        <v>23873.786940000002</v>
      </c>
    </row>
    <row r="92" spans="1:5" x14ac:dyDescent="0.3">
      <c r="A92" s="12" t="s">
        <v>90</v>
      </c>
      <c r="B92" s="36">
        <v>16842.745500000001</v>
      </c>
      <c r="C92" s="36">
        <v>1424.8927799999999</v>
      </c>
      <c r="D92" s="36">
        <v>536.68759999999997</v>
      </c>
      <c r="E92" s="36"/>
    </row>
    <row r="93" spans="1:5" x14ac:dyDescent="0.3">
      <c r="A93" s="12" t="s">
        <v>91</v>
      </c>
      <c r="B93" s="36">
        <v>304138.61296</v>
      </c>
      <c r="C93" s="36">
        <v>11692.05384</v>
      </c>
      <c r="D93" s="36">
        <v>3704.4995800000002</v>
      </c>
      <c r="E93" s="36"/>
    </row>
    <row r="94" spans="1:5" x14ac:dyDescent="0.3">
      <c r="A94" s="12" t="s">
        <v>92</v>
      </c>
      <c r="B94" s="36">
        <v>31382.764039999998</v>
      </c>
      <c r="C94" s="36">
        <v>16113.71535</v>
      </c>
      <c r="D94" s="36">
        <v>4786.8043200000002</v>
      </c>
      <c r="E94" s="36"/>
    </row>
    <row r="95" spans="1:5" x14ac:dyDescent="0.3">
      <c r="A95" s="12" t="s">
        <v>93</v>
      </c>
      <c r="B95" s="36">
        <v>5069.1447799999996</v>
      </c>
      <c r="C95" s="36">
        <v>3440.1215900000002</v>
      </c>
      <c r="D95" s="36">
        <v>1520.70391</v>
      </c>
      <c r="E95" s="36"/>
    </row>
    <row r="96" spans="1:5" x14ac:dyDescent="0.3">
      <c r="A96" s="12" t="s">
        <v>94</v>
      </c>
      <c r="B96" s="36">
        <v>2565.2369699999999</v>
      </c>
      <c r="C96" s="36">
        <v>1698.47354</v>
      </c>
      <c r="D96" s="36">
        <v>506.65591000000001</v>
      </c>
      <c r="E96" s="36"/>
    </row>
    <row r="97" spans="1:5" x14ac:dyDescent="0.3">
      <c r="A97" s="12" t="s">
        <v>95</v>
      </c>
      <c r="B97" s="36">
        <v>3957.1458600000001</v>
      </c>
      <c r="C97" s="36">
        <v>2747.84474</v>
      </c>
      <c r="D97" s="36">
        <v>829.78069000000005</v>
      </c>
      <c r="E97" s="36"/>
    </row>
    <row r="98" spans="1:5" x14ac:dyDescent="0.3">
      <c r="A98" s="12" t="s">
        <v>96</v>
      </c>
      <c r="B98" s="36">
        <v>3668.26926</v>
      </c>
      <c r="C98" s="36">
        <v>2669.5342300000002</v>
      </c>
      <c r="D98" s="36">
        <v>798.10326999999995</v>
      </c>
      <c r="E98" s="36"/>
    </row>
    <row r="99" spans="1:5" x14ac:dyDescent="0.3">
      <c r="A99" s="12" t="s">
        <v>97</v>
      </c>
      <c r="B99" s="36">
        <v>1332026.01098</v>
      </c>
      <c r="C99" s="36">
        <v>21489.9836</v>
      </c>
      <c r="D99" s="36">
        <v>6188.0695999999998</v>
      </c>
      <c r="E99" s="36"/>
    </row>
    <row r="100" spans="1:5" ht="15" customHeight="1" x14ac:dyDescent="0.3">
      <c r="A100" s="12" t="s">
        <v>98</v>
      </c>
      <c r="B100" s="36">
        <v>424.99029999999999</v>
      </c>
      <c r="C100" s="36">
        <v>292.49227999999999</v>
      </c>
      <c r="D100" s="36">
        <v>71.711209999999994</v>
      </c>
      <c r="E100" s="36"/>
    </row>
    <row r="101" spans="1:5" x14ac:dyDescent="0.3">
      <c r="A101" s="12" t="s">
        <v>99</v>
      </c>
      <c r="B101" s="36">
        <v>113282.06186</v>
      </c>
      <c r="C101" s="36">
        <v>3700.42706</v>
      </c>
      <c r="D101" s="36">
        <v>664.32890999999995</v>
      </c>
      <c r="E101" s="36">
        <v>84.084000000000003</v>
      </c>
    </row>
    <row r="102" spans="1:5" x14ac:dyDescent="0.3">
      <c r="A102" s="12" t="s">
        <v>100</v>
      </c>
      <c r="B102" s="36">
        <v>47088.163390000002</v>
      </c>
      <c r="C102" s="36">
        <v>18594.798610000002</v>
      </c>
      <c r="D102" s="36">
        <v>3718.76692</v>
      </c>
      <c r="E102" s="36"/>
    </row>
    <row r="103" spans="1:5" x14ac:dyDescent="0.3">
      <c r="A103" s="12" t="s">
        <v>101</v>
      </c>
      <c r="B103" s="36">
        <v>13540.31856</v>
      </c>
      <c r="C103" s="36">
        <v>1888.39148</v>
      </c>
      <c r="D103" s="36">
        <v>799.96768999999995</v>
      </c>
      <c r="E103" s="36"/>
    </row>
    <row r="104" spans="1:5" x14ac:dyDescent="0.3">
      <c r="A104" s="12" t="s">
        <v>102</v>
      </c>
      <c r="B104" s="36">
        <v>1126.2144900000001</v>
      </c>
      <c r="C104" s="36">
        <v>400.79867000000002</v>
      </c>
      <c r="D104" s="36">
        <v>218.14431999999999</v>
      </c>
      <c r="E104" s="36"/>
    </row>
    <row r="105" spans="1:5" ht="19.2" customHeight="1" x14ac:dyDescent="0.3">
      <c r="A105" s="12" t="s">
        <v>103</v>
      </c>
      <c r="B105" s="36">
        <v>9505.2252800000006</v>
      </c>
      <c r="C105" s="36">
        <v>5675.0738499999998</v>
      </c>
      <c r="D105" s="36">
        <v>1540.78397</v>
      </c>
      <c r="E105" s="36">
        <v>86.749529999999993</v>
      </c>
    </row>
    <row r="106" spans="1:5" ht="27.6" x14ac:dyDescent="0.3">
      <c r="A106" s="12" t="s">
        <v>104</v>
      </c>
      <c r="B106" s="36">
        <v>37824.965609999999</v>
      </c>
      <c r="C106" s="36">
        <v>3116.1043399999999</v>
      </c>
      <c r="D106" s="36">
        <v>784.56827999999996</v>
      </c>
      <c r="E106" s="36"/>
    </row>
    <row r="107" spans="1:5" ht="27.6" x14ac:dyDescent="0.3">
      <c r="A107" s="12" t="s">
        <v>105</v>
      </c>
      <c r="B107" s="36">
        <v>13682.10923</v>
      </c>
      <c r="C107" s="36">
        <v>4599.7790599999998</v>
      </c>
      <c r="D107" s="36">
        <v>854.82929999999999</v>
      </c>
      <c r="E107" s="36"/>
    </row>
    <row r="108" spans="1:5" ht="27.6" x14ac:dyDescent="0.3">
      <c r="A108" s="12" t="s">
        <v>106</v>
      </c>
      <c r="B108" s="36">
        <v>35108.043060000004</v>
      </c>
      <c r="C108" s="36">
        <v>6659.6916600000004</v>
      </c>
      <c r="D108" s="36">
        <v>1497.9825800000001</v>
      </c>
      <c r="E108" s="36">
        <v>594.04600000000005</v>
      </c>
    </row>
    <row r="109" spans="1:5" s="63" customFormat="1" x14ac:dyDescent="0.3">
      <c r="A109" s="78" t="s">
        <v>167</v>
      </c>
      <c r="B109" s="75">
        <v>500000</v>
      </c>
      <c r="C109" s="75"/>
      <c r="D109" s="75"/>
      <c r="E109" s="75"/>
    </row>
    <row r="110" spans="1:5" x14ac:dyDescent="0.3">
      <c r="A110" s="26" t="s">
        <v>2</v>
      </c>
      <c r="B110" s="37">
        <f>SUM(B74:B109)</f>
        <v>6454163.8937899992</v>
      </c>
      <c r="C110" s="37">
        <v>374597.48865999997</v>
      </c>
      <c r="D110" s="37">
        <v>104136.57885999999</v>
      </c>
      <c r="E110" s="37">
        <v>850290.79842999997</v>
      </c>
    </row>
  </sheetData>
  <mergeCells count="70">
    <mergeCell ref="A62:C62"/>
    <mergeCell ref="A63:C63"/>
    <mergeCell ref="A10:C10"/>
    <mergeCell ref="A9:C9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:D1"/>
    <mergeCell ref="A2:D2"/>
    <mergeCell ref="A5:C5"/>
    <mergeCell ref="A67:C67"/>
    <mergeCell ref="A72:A73"/>
    <mergeCell ref="B72:B73"/>
    <mergeCell ref="A6:C6"/>
    <mergeCell ref="A7:C7"/>
    <mergeCell ref="A8:C8"/>
    <mergeCell ref="A65:C65"/>
    <mergeCell ref="A66:C66"/>
    <mergeCell ref="A68:C68"/>
    <mergeCell ref="A69:C69"/>
    <mergeCell ref="C72:E72"/>
    <mergeCell ref="A64:C64"/>
    <mergeCell ref="A11:C11"/>
  </mergeCells>
  <pageMargins left="0.70866141732283472" right="0.39370078740157483" top="0.27559055118110237" bottom="0.39370078740157483" header="0.19685039370078741" footer="0.27559055118110237"/>
  <pageSetup paperSize="9" scale="57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view="pageBreakPreview" topLeftCell="A4" zoomScaleNormal="100" zoomScaleSheetLayoutView="100" workbookViewId="0">
      <selection activeCell="P2" sqref="P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3.33203125" customWidth="1"/>
    <col min="5" max="5" width="13.109375" customWidth="1"/>
    <col min="6" max="6" width="13.5546875" customWidth="1"/>
    <col min="7" max="7" width="14.44140625" customWidth="1"/>
    <col min="8" max="8" width="14.109375" customWidth="1"/>
    <col min="9" max="9" width="13.44140625" customWidth="1"/>
    <col min="10" max="10" width="12.6640625" customWidth="1"/>
    <col min="11" max="11" width="11" customWidth="1"/>
    <col min="12" max="12" width="14.109375" customWidth="1"/>
    <col min="13" max="13" width="13.33203125" customWidth="1"/>
    <col min="14" max="14" width="13" customWidth="1"/>
    <col min="15" max="15" width="13.44140625" customWidth="1"/>
    <col min="16" max="16" width="12.21875" customWidth="1"/>
  </cols>
  <sheetData>
    <row r="1" spans="1:20" s="16" customFormat="1" ht="15.6" x14ac:dyDescent="0.3">
      <c r="A1" s="19"/>
      <c r="C1" s="17" t="s">
        <v>8</v>
      </c>
    </row>
    <row r="2" spans="1:20" x14ac:dyDescent="0.3">
      <c r="A2" s="20" t="str">
        <f>TEXT(EndData2,"[$-FC19]ДД.ММ.ГГГ")</f>
        <v>00.01.1900</v>
      </c>
      <c r="C2" s="13"/>
      <c r="P2" s="79" t="s">
        <v>7</v>
      </c>
    </row>
    <row r="3" spans="1:20" s="15" customFormat="1" ht="52.8" x14ac:dyDescent="0.25">
      <c r="A3" s="18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41.4" x14ac:dyDescent="0.3">
      <c r="A4" s="33" t="s">
        <v>36</v>
      </c>
      <c r="B4" s="38">
        <v>20000</v>
      </c>
      <c r="C4" s="38">
        <v>20209.25</v>
      </c>
      <c r="D4" s="38">
        <v>32268.75</v>
      </c>
      <c r="E4" s="38">
        <v>6416</v>
      </c>
      <c r="F4" s="38">
        <v>5515</v>
      </c>
      <c r="G4" s="38">
        <v>22792.833330000001</v>
      </c>
      <c r="H4" s="38">
        <v>9975.2620000000006</v>
      </c>
      <c r="I4" s="38">
        <v>12000</v>
      </c>
      <c r="J4" s="38">
        <v>9360.6666700000005</v>
      </c>
      <c r="K4" s="38">
        <v>6386.75</v>
      </c>
      <c r="L4" s="38">
        <v>25826</v>
      </c>
      <c r="M4" s="38">
        <v>5235.8333199999997</v>
      </c>
      <c r="N4" s="38">
        <v>16016.833000000001</v>
      </c>
      <c r="O4" s="38">
        <v>17000</v>
      </c>
      <c r="P4" s="39">
        <v>209003.17832000001</v>
      </c>
      <c r="Q4" s="32"/>
      <c r="R4" s="32"/>
      <c r="S4" s="32"/>
      <c r="T4" s="32"/>
    </row>
    <row r="5" spans="1:20" ht="41.4" x14ac:dyDescent="0.3">
      <c r="A5" s="33" t="s">
        <v>37</v>
      </c>
      <c r="B5" s="38">
        <v>1404</v>
      </c>
      <c r="C5" s="38">
        <v>10197.026</v>
      </c>
      <c r="D5" s="38">
        <v>604.66600000000005</v>
      </c>
      <c r="E5" s="38">
        <v>1309</v>
      </c>
      <c r="F5" s="38">
        <v>253</v>
      </c>
      <c r="G5" s="38">
        <v>10900.166660000001</v>
      </c>
      <c r="H5" s="38">
        <v>10987.105</v>
      </c>
      <c r="I5" s="38"/>
      <c r="J5" s="38">
        <v>1012.15275</v>
      </c>
      <c r="K5" s="38">
        <v>1750</v>
      </c>
      <c r="L5" s="38">
        <v>1856</v>
      </c>
      <c r="M5" s="38">
        <v>309.75</v>
      </c>
      <c r="N5" s="38">
        <v>2518.8000000000002</v>
      </c>
      <c r="O5" s="38">
        <v>7435.9074499999997</v>
      </c>
      <c r="P5" s="39">
        <v>50537.573859999997</v>
      </c>
      <c r="Q5" s="32"/>
      <c r="R5" s="32"/>
      <c r="S5" s="32"/>
      <c r="T5" s="32"/>
    </row>
    <row r="6" spans="1:20" ht="41.4" x14ac:dyDescent="0.3">
      <c r="A6" s="33" t="s">
        <v>38</v>
      </c>
      <c r="B6" s="38">
        <v>79300.824519999995</v>
      </c>
      <c r="C6" s="38">
        <v>35055.25</v>
      </c>
      <c r="D6" s="38">
        <v>10442.333000000001</v>
      </c>
      <c r="E6" s="38">
        <v>4414</v>
      </c>
      <c r="F6" s="38">
        <v>495</v>
      </c>
      <c r="G6" s="38">
        <v>17088.25</v>
      </c>
      <c r="H6" s="38">
        <v>12338.786</v>
      </c>
      <c r="I6" s="38">
        <v>2500</v>
      </c>
      <c r="J6" s="38">
        <v>24515.364000000001</v>
      </c>
      <c r="K6" s="38">
        <v>5471.3</v>
      </c>
      <c r="L6" s="38">
        <v>10390.083329999999</v>
      </c>
      <c r="M6" s="38">
        <v>7066.25</v>
      </c>
      <c r="N6" s="38">
        <v>5500</v>
      </c>
      <c r="O6" s="38">
        <v>20775.51412</v>
      </c>
      <c r="P6" s="39">
        <v>235352.95496999999</v>
      </c>
      <c r="Q6" s="32"/>
      <c r="R6" s="32"/>
      <c r="S6" s="32"/>
      <c r="T6" s="32"/>
    </row>
    <row r="7" spans="1:20" ht="124.2" x14ac:dyDescent="0.3">
      <c r="A7" s="33" t="s">
        <v>39</v>
      </c>
      <c r="B7" s="38">
        <v>2324.64</v>
      </c>
      <c r="C7" s="38">
        <v>2895.0279999999998</v>
      </c>
      <c r="D7" s="38">
        <v>477.76648999999998</v>
      </c>
      <c r="E7" s="38">
        <v>2658.09</v>
      </c>
      <c r="F7" s="38"/>
      <c r="G7" s="38">
        <v>769.8</v>
      </c>
      <c r="H7" s="38">
        <v>1621.13708</v>
      </c>
      <c r="I7" s="38">
        <v>107.63</v>
      </c>
      <c r="J7" s="38">
        <v>3259.68372</v>
      </c>
      <c r="K7" s="38">
        <v>897.99333000000001</v>
      </c>
      <c r="L7" s="38">
        <v>630.32000000000005</v>
      </c>
      <c r="M7" s="38"/>
      <c r="N7" s="38">
        <v>1287.7318</v>
      </c>
      <c r="O7" s="38"/>
      <c r="P7" s="39">
        <v>16929.82042</v>
      </c>
      <c r="Q7" s="32"/>
      <c r="R7" s="32"/>
      <c r="S7" s="32"/>
      <c r="T7" s="32"/>
    </row>
    <row r="8" spans="1:20" ht="96.6" x14ac:dyDescent="0.3">
      <c r="A8" s="33" t="s">
        <v>40</v>
      </c>
      <c r="B8" s="38">
        <v>823.20600000000002</v>
      </c>
      <c r="C8" s="38"/>
      <c r="D8" s="38"/>
      <c r="E8" s="38"/>
      <c r="F8" s="38"/>
      <c r="G8" s="38">
        <v>49.1</v>
      </c>
      <c r="H8" s="38"/>
      <c r="I8" s="38"/>
      <c r="J8" s="38"/>
      <c r="K8" s="38"/>
      <c r="L8" s="38"/>
      <c r="M8" s="38"/>
      <c r="N8" s="38">
        <v>40.15</v>
      </c>
      <c r="O8" s="38"/>
      <c r="P8" s="39">
        <v>912.45600000000002</v>
      </c>
      <c r="Q8" s="32"/>
      <c r="R8" s="32"/>
      <c r="S8" s="32"/>
      <c r="T8" s="32"/>
    </row>
    <row r="9" spans="1:20" ht="82.8" x14ac:dyDescent="0.3">
      <c r="A9" s="33" t="s">
        <v>41</v>
      </c>
      <c r="B9" s="38"/>
      <c r="C9" s="38">
        <v>4474.75</v>
      </c>
      <c r="D9" s="38">
        <v>652.75</v>
      </c>
      <c r="E9" s="38">
        <v>511</v>
      </c>
      <c r="F9" s="38">
        <v>173.5</v>
      </c>
      <c r="G9" s="38">
        <v>654.33333000000005</v>
      </c>
      <c r="H9" s="38">
        <v>34.9</v>
      </c>
      <c r="I9" s="38"/>
      <c r="J9" s="38"/>
      <c r="K9" s="38"/>
      <c r="L9" s="38">
        <v>267.25</v>
      </c>
      <c r="M9" s="38">
        <v>246.41666000000001</v>
      </c>
      <c r="N9" s="38">
        <v>247.833</v>
      </c>
      <c r="O9" s="38">
        <v>150</v>
      </c>
      <c r="P9" s="39">
        <v>7412.7329900000004</v>
      </c>
      <c r="Q9" s="32"/>
      <c r="R9" s="32"/>
      <c r="S9" s="32"/>
      <c r="T9" s="32"/>
    </row>
    <row r="10" spans="1:20" ht="96.6" x14ac:dyDescent="0.3">
      <c r="A10" s="33" t="s">
        <v>42</v>
      </c>
      <c r="B10" s="38">
        <v>750.12</v>
      </c>
      <c r="C10" s="38">
        <v>342.58301999999998</v>
      </c>
      <c r="D10" s="38">
        <v>186.833</v>
      </c>
      <c r="E10" s="38">
        <v>94</v>
      </c>
      <c r="F10" s="38"/>
      <c r="G10" s="38">
        <v>93.416659999999993</v>
      </c>
      <c r="H10" s="38"/>
      <c r="I10" s="38">
        <v>82</v>
      </c>
      <c r="J10" s="38">
        <v>83.165599999999998</v>
      </c>
      <c r="K10" s="38">
        <v>72.912000000000006</v>
      </c>
      <c r="L10" s="38">
        <v>70</v>
      </c>
      <c r="M10" s="38">
        <v>199.904</v>
      </c>
      <c r="N10" s="38"/>
      <c r="O10" s="38">
        <v>110.842</v>
      </c>
      <c r="P10" s="39">
        <v>2085.77628</v>
      </c>
      <c r="Q10" s="32"/>
      <c r="R10" s="32"/>
      <c r="S10" s="32"/>
      <c r="T10" s="32"/>
    </row>
    <row r="11" spans="1:20" ht="69" x14ac:dyDescent="0.3">
      <c r="A11" s="33" t="s">
        <v>43</v>
      </c>
      <c r="B11" s="38">
        <v>605.57899999999995</v>
      </c>
      <c r="C11" s="38">
        <v>198.73379</v>
      </c>
      <c r="D11" s="38">
        <v>604.84</v>
      </c>
      <c r="E11" s="38">
        <v>314.72172999999998</v>
      </c>
      <c r="F11" s="38">
        <v>51.631399999999999</v>
      </c>
      <c r="G11" s="38">
        <v>430</v>
      </c>
      <c r="H11" s="38">
        <v>69.983999999999995</v>
      </c>
      <c r="I11" s="38">
        <v>-17.110289999999999</v>
      </c>
      <c r="J11" s="38">
        <v>-90.309460000000001</v>
      </c>
      <c r="K11" s="38">
        <v>41.398850000000003</v>
      </c>
      <c r="L11" s="38">
        <v>86.332999999999998</v>
      </c>
      <c r="M11" s="38">
        <v>186.28</v>
      </c>
      <c r="N11" s="38">
        <v>76.8</v>
      </c>
      <c r="O11" s="38">
        <v>87.625</v>
      </c>
      <c r="P11" s="39">
        <v>2646.50702</v>
      </c>
      <c r="Q11" s="32"/>
      <c r="R11" s="32"/>
      <c r="S11" s="32"/>
      <c r="T11" s="32"/>
    </row>
    <row r="12" spans="1:20" ht="82.8" x14ac:dyDescent="0.3">
      <c r="A12" s="33" t="s">
        <v>44</v>
      </c>
      <c r="B12" s="38">
        <v>2167.1129999999998</v>
      </c>
      <c r="C12" s="38">
        <v>1253.15174</v>
      </c>
      <c r="D12" s="38">
        <v>240</v>
      </c>
      <c r="E12" s="38">
        <v>163</v>
      </c>
      <c r="F12" s="38">
        <v>40</v>
      </c>
      <c r="G12" s="38">
        <v>245</v>
      </c>
      <c r="H12" s="38">
        <v>100.625</v>
      </c>
      <c r="I12" s="38">
        <v>79</v>
      </c>
      <c r="J12" s="38">
        <v>478.72219999999999</v>
      </c>
      <c r="K12" s="38">
        <v>157</v>
      </c>
      <c r="L12" s="38">
        <v>143.16</v>
      </c>
      <c r="M12" s="38">
        <v>80</v>
      </c>
      <c r="N12" s="38">
        <v>312.00277</v>
      </c>
      <c r="O12" s="38">
        <v>219.65371999999999</v>
      </c>
      <c r="P12" s="39">
        <v>5678.4284299999999</v>
      </c>
      <c r="Q12" s="32"/>
      <c r="R12" s="32"/>
      <c r="S12" s="32"/>
      <c r="T12" s="32"/>
    </row>
    <row r="13" spans="1:20" ht="124.2" x14ac:dyDescent="0.3">
      <c r="A13" s="33" t="s">
        <v>45</v>
      </c>
      <c r="B13" s="38">
        <v>18031.92769</v>
      </c>
      <c r="C13" s="38">
        <v>1533</v>
      </c>
      <c r="D13" s="38"/>
      <c r="E13" s="38"/>
      <c r="F13" s="38"/>
      <c r="G13" s="38"/>
      <c r="H13" s="38"/>
      <c r="I13" s="38"/>
      <c r="J13" s="38">
        <v>80.900000000000006</v>
      </c>
      <c r="K13" s="38"/>
      <c r="L13" s="38"/>
      <c r="M13" s="38"/>
      <c r="N13" s="38"/>
      <c r="O13" s="38"/>
      <c r="P13" s="39">
        <v>19645.827689999998</v>
      </c>
      <c r="Q13" s="32"/>
      <c r="R13" s="32"/>
      <c r="S13" s="32"/>
      <c r="T13" s="32"/>
    </row>
    <row r="14" spans="1:20" ht="110.4" x14ac:dyDescent="0.3">
      <c r="A14" s="33" t="s">
        <v>46</v>
      </c>
      <c r="B14" s="38"/>
      <c r="C14" s="38">
        <v>4428.5396499999997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>
        <v>4428.5396499999997</v>
      </c>
      <c r="Q14" s="32"/>
      <c r="R14" s="32"/>
      <c r="S14" s="32"/>
      <c r="T14" s="32"/>
    </row>
    <row r="15" spans="1:20" ht="110.4" x14ac:dyDescent="0.3">
      <c r="A15" s="33" t="s">
        <v>47</v>
      </c>
      <c r="B15" s="38">
        <v>336</v>
      </c>
      <c r="C15" s="38">
        <v>332.04969999999997</v>
      </c>
      <c r="D15" s="38"/>
      <c r="E15" s="38"/>
      <c r="F15" s="38"/>
      <c r="G15" s="38">
        <v>48</v>
      </c>
      <c r="H15" s="38"/>
      <c r="I15" s="38"/>
      <c r="J15" s="38">
        <v>65</v>
      </c>
      <c r="K15" s="38"/>
      <c r="L15" s="38"/>
      <c r="M15" s="38"/>
      <c r="N15" s="38"/>
      <c r="O15" s="38"/>
      <c r="P15" s="39">
        <v>781.04970000000003</v>
      </c>
      <c r="Q15" s="32"/>
      <c r="R15" s="32"/>
      <c r="S15" s="32"/>
      <c r="T15" s="32"/>
    </row>
    <row r="16" spans="1:20" ht="358.8" x14ac:dyDescent="0.3">
      <c r="A16" s="33" t="s">
        <v>48</v>
      </c>
      <c r="B16" s="38">
        <v>16000</v>
      </c>
      <c r="C16" s="38">
        <v>5862.2041600000002</v>
      </c>
      <c r="D16" s="38">
        <v>3000</v>
      </c>
      <c r="E16" s="38">
        <v>2569.2833999999998</v>
      </c>
      <c r="F16" s="38">
        <v>127.15</v>
      </c>
      <c r="G16" s="38">
        <v>4852.9160000000002</v>
      </c>
      <c r="H16" s="38">
        <v>1286.6400000000001</v>
      </c>
      <c r="I16" s="38">
        <v>375</v>
      </c>
      <c r="J16" s="38">
        <v>3700</v>
      </c>
      <c r="K16" s="38">
        <v>2300</v>
      </c>
      <c r="L16" s="38">
        <v>1700</v>
      </c>
      <c r="M16" s="38">
        <v>1600</v>
      </c>
      <c r="N16" s="38">
        <v>1451</v>
      </c>
      <c r="O16" s="38">
        <v>1230</v>
      </c>
      <c r="P16" s="39">
        <v>46054.19356</v>
      </c>
      <c r="Q16" s="32"/>
      <c r="R16" s="32"/>
      <c r="S16" s="32"/>
      <c r="T16" s="32"/>
    </row>
    <row r="17" spans="1:20" ht="179.4" x14ac:dyDescent="0.3">
      <c r="A17" s="33" t="s">
        <v>49</v>
      </c>
      <c r="B17" s="38">
        <v>329257.10437000002</v>
      </c>
      <c r="C17" s="38">
        <v>110300</v>
      </c>
      <c r="D17" s="38">
        <v>28389.33</v>
      </c>
      <c r="E17" s="38">
        <v>20485.8</v>
      </c>
      <c r="F17" s="38">
        <v>7379</v>
      </c>
      <c r="G17" s="38">
        <v>12471.46</v>
      </c>
      <c r="H17" s="38">
        <v>10642</v>
      </c>
      <c r="I17" s="38">
        <v>3664</v>
      </c>
      <c r="J17" s="38">
        <v>22376.7</v>
      </c>
      <c r="K17" s="38">
        <v>10852.505999999999</v>
      </c>
      <c r="L17" s="38">
        <v>24860.16</v>
      </c>
      <c r="M17" s="38">
        <v>66400</v>
      </c>
      <c r="N17" s="38">
        <v>19280</v>
      </c>
      <c r="O17" s="38">
        <v>18152.919999999998</v>
      </c>
      <c r="P17" s="39">
        <v>684510.98037</v>
      </c>
      <c r="Q17" s="32"/>
      <c r="R17" s="32"/>
      <c r="S17" s="32"/>
      <c r="T17" s="32"/>
    </row>
    <row r="18" spans="1:20" ht="110.4" x14ac:dyDescent="0.3">
      <c r="A18" s="33" t="s">
        <v>50</v>
      </c>
      <c r="B18" s="38">
        <v>11000</v>
      </c>
      <c r="C18" s="38">
        <v>4500</v>
      </c>
      <c r="D18" s="38">
        <v>1200</v>
      </c>
      <c r="E18" s="38">
        <v>3877.0625</v>
      </c>
      <c r="F18" s="38">
        <v>500</v>
      </c>
      <c r="G18" s="38">
        <v>452.7</v>
      </c>
      <c r="H18" s="38">
        <v>1200</v>
      </c>
      <c r="I18" s="38">
        <v>137.60499999999999</v>
      </c>
      <c r="J18" s="38"/>
      <c r="K18" s="38">
        <v>850</v>
      </c>
      <c r="L18" s="38">
        <v>2204.9</v>
      </c>
      <c r="M18" s="38">
        <v>3100</v>
      </c>
      <c r="N18" s="38">
        <v>2200</v>
      </c>
      <c r="O18" s="38">
        <v>790</v>
      </c>
      <c r="P18" s="39">
        <v>32012.267500000002</v>
      </c>
      <c r="Q18" s="32"/>
      <c r="R18" s="32"/>
      <c r="S18" s="32"/>
      <c r="T18" s="32"/>
    </row>
    <row r="19" spans="1:20" ht="151.80000000000001" x14ac:dyDescent="0.3">
      <c r="A19" s="33" t="s">
        <v>51</v>
      </c>
      <c r="B19" s="38">
        <v>129.16906</v>
      </c>
      <c r="C19" s="38">
        <v>14.894880000000001</v>
      </c>
      <c r="D19" s="38"/>
      <c r="E19" s="38"/>
      <c r="F19" s="38"/>
      <c r="G19" s="38"/>
      <c r="H19" s="38"/>
      <c r="I19" s="38"/>
      <c r="J19" s="38">
        <v>3.7250000000000001</v>
      </c>
      <c r="K19" s="38"/>
      <c r="L19" s="38"/>
      <c r="M19" s="38">
        <v>8.1</v>
      </c>
      <c r="N19" s="38"/>
      <c r="O19" s="38"/>
      <c r="P19" s="39">
        <v>155.88893999999999</v>
      </c>
      <c r="Q19" s="32"/>
      <c r="R19" s="32"/>
      <c r="S19" s="32"/>
      <c r="T19" s="32"/>
    </row>
    <row r="20" spans="1:20" ht="96.6" x14ac:dyDescent="0.3">
      <c r="A20" s="33" t="s">
        <v>52</v>
      </c>
      <c r="B20" s="38">
        <v>450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>
        <v>450</v>
      </c>
      <c r="Q20" s="32"/>
      <c r="R20" s="32"/>
      <c r="S20" s="32"/>
      <c r="T20" s="32"/>
    </row>
    <row r="21" spans="1:20" ht="138" x14ac:dyDescent="0.3">
      <c r="A21" s="33" t="s">
        <v>53</v>
      </c>
      <c r="B21" s="38">
        <v>10850</v>
      </c>
      <c r="C21" s="38">
        <v>2050</v>
      </c>
      <c r="D21" s="38">
        <v>100</v>
      </c>
      <c r="E21" s="38">
        <v>275</v>
      </c>
      <c r="F21" s="38">
        <v>115</v>
      </c>
      <c r="G21" s="38">
        <v>389.67</v>
      </c>
      <c r="H21" s="38">
        <v>51</v>
      </c>
      <c r="I21" s="38">
        <v>20</v>
      </c>
      <c r="J21" s="38">
        <v>1626</v>
      </c>
      <c r="K21" s="38">
        <v>309</v>
      </c>
      <c r="L21" s="38">
        <v>444.8</v>
      </c>
      <c r="M21" s="38">
        <v>530</v>
      </c>
      <c r="N21" s="38">
        <v>495.75</v>
      </c>
      <c r="O21" s="38">
        <v>427.30200000000002</v>
      </c>
      <c r="P21" s="39">
        <v>17683.522000000001</v>
      </c>
      <c r="Q21" s="32"/>
      <c r="R21" s="32"/>
      <c r="S21" s="32"/>
      <c r="T21" s="32"/>
    </row>
    <row r="22" spans="1:20" ht="138" x14ac:dyDescent="0.3">
      <c r="A22" s="33" t="s">
        <v>54</v>
      </c>
      <c r="B22" s="38">
        <v>170899.48506000001</v>
      </c>
      <c r="C22" s="38">
        <v>60803</v>
      </c>
      <c r="D22" s="38">
        <v>9695.3279999999995</v>
      </c>
      <c r="E22" s="38">
        <v>8950</v>
      </c>
      <c r="F22" s="38">
        <v>2119.5100000000002</v>
      </c>
      <c r="G22" s="38">
        <v>6020.5</v>
      </c>
      <c r="H22" s="38">
        <v>3400</v>
      </c>
      <c r="I22" s="38">
        <v>1581</v>
      </c>
      <c r="J22" s="38">
        <v>26845</v>
      </c>
      <c r="K22" s="38">
        <v>4495.5200000000004</v>
      </c>
      <c r="L22" s="38">
        <v>5313.4</v>
      </c>
      <c r="M22" s="38">
        <v>17200</v>
      </c>
      <c r="N22" s="38">
        <v>6395</v>
      </c>
      <c r="O22" s="38">
        <v>4650.0110000000004</v>
      </c>
      <c r="P22" s="39">
        <v>328367.75406000001</v>
      </c>
      <c r="Q22" s="32"/>
      <c r="R22" s="32"/>
      <c r="S22" s="32"/>
      <c r="T22" s="32"/>
    </row>
    <row r="23" spans="1:20" ht="82.8" x14ac:dyDescent="0.3">
      <c r="A23" s="33" t="s">
        <v>55</v>
      </c>
      <c r="B23" s="38">
        <v>2932.59247</v>
      </c>
      <c r="C23" s="38">
        <v>3988.8339999999998</v>
      </c>
      <c r="D23" s="38">
        <v>2523</v>
      </c>
      <c r="E23" s="38">
        <v>1471.5</v>
      </c>
      <c r="F23" s="38">
        <v>331.2</v>
      </c>
      <c r="G23" s="38">
        <v>2500</v>
      </c>
      <c r="H23" s="38">
        <v>115.02257</v>
      </c>
      <c r="I23" s="38">
        <v>35</v>
      </c>
      <c r="J23" s="38">
        <v>1827</v>
      </c>
      <c r="K23" s="38">
        <v>370</v>
      </c>
      <c r="L23" s="38">
        <v>400</v>
      </c>
      <c r="M23" s="38">
        <v>400</v>
      </c>
      <c r="N23" s="38">
        <v>1376.14096</v>
      </c>
      <c r="O23" s="38">
        <v>1603.2221999999999</v>
      </c>
      <c r="P23" s="39">
        <v>19873.512200000001</v>
      </c>
      <c r="Q23" s="32"/>
      <c r="R23" s="32"/>
      <c r="S23" s="32"/>
      <c r="T23" s="32"/>
    </row>
    <row r="24" spans="1:20" ht="110.4" x14ac:dyDescent="0.3">
      <c r="A24" s="33" t="s">
        <v>56</v>
      </c>
      <c r="B24" s="38">
        <v>2955.6605500000001</v>
      </c>
      <c r="C24" s="38">
        <v>1246.546</v>
      </c>
      <c r="D24" s="38">
        <v>261</v>
      </c>
      <c r="E24" s="38">
        <v>171.4</v>
      </c>
      <c r="F24" s="38">
        <v>59</v>
      </c>
      <c r="G24" s="38">
        <v>41.021000000000001</v>
      </c>
      <c r="H24" s="38">
        <v>86</v>
      </c>
      <c r="I24" s="38">
        <v>25</v>
      </c>
      <c r="J24" s="38">
        <v>373.2</v>
      </c>
      <c r="K24" s="38">
        <v>65.165999999999997</v>
      </c>
      <c r="L24" s="38">
        <v>199.5</v>
      </c>
      <c r="M24" s="38">
        <v>470</v>
      </c>
      <c r="N24" s="38">
        <v>110</v>
      </c>
      <c r="O24" s="38">
        <v>112.7685</v>
      </c>
      <c r="P24" s="39">
        <v>6176.2620500000003</v>
      </c>
      <c r="Q24" s="32"/>
      <c r="R24" s="32"/>
      <c r="S24" s="32"/>
      <c r="T24" s="32"/>
    </row>
    <row r="25" spans="1:20" ht="96.6" x14ac:dyDescent="0.3">
      <c r="A25" s="33" t="s">
        <v>57</v>
      </c>
      <c r="B25" s="38">
        <v>1224.4557</v>
      </c>
      <c r="C25" s="38">
        <v>1696.2369900000001</v>
      </c>
      <c r="D25" s="38">
        <v>655.1</v>
      </c>
      <c r="E25" s="38">
        <v>440.93867999999998</v>
      </c>
      <c r="F25" s="38"/>
      <c r="G25" s="38">
        <v>399.66665999999998</v>
      </c>
      <c r="H25" s="38"/>
      <c r="I25" s="38"/>
      <c r="J25" s="38">
        <v>376.07400000000001</v>
      </c>
      <c r="K25" s="38">
        <v>305</v>
      </c>
      <c r="L25" s="38"/>
      <c r="M25" s="38"/>
      <c r="N25" s="38">
        <v>22.5</v>
      </c>
      <c r="O25" s="38"/>
      <c r="P25" s="39">
        <v>5119.9720299999999</v>
      </c>
      <c r="Q25" s="32"/>
      <c r="R25" s="32"/>
      <c r="S25" s="32"/>
      <c r="T25" s="32"/>
    </row>
    <row r="26" spans="1:20" ht="96.6" x14ac:dyDescent="0.3">
      <c r="A26" s="33" t="s">
        <v>58</v>
      </c>
      <c r="B26" s="38"/>
      <c r="C26" s="38">
        <v>30520.799999999999</v>
      </c>
      <c r="D26" s="38"/>
      <c r="E26" s="38"/>
      <c r="F26" s="38"/>
      <c r="G26" s="38"/>
      <c r="H26" s="38"/>
      <c r="I26" s="38"/>
      <c r="J26" s="38"/>
      <c r="K26" s="38">
        <v>54</v>
      </c>
      <c r="L26" s="38"/>
      <c r="M26" s="38"/>
      <c r="N26" s="38"/>
      <c r="O26" s="38"/>
      <c r="P26" s="39">
        <v>30574.799999999999</v>
      </c>
      <c r="Q26" s="32"/>
      <c r="R26" s="32"/>
      <c r="S26" s="32"/>
      <c r="T26" s="32"/>
    </row>
    <row r="27" spans="1:20" ht="193.2" x14ac:dyDescent="0.3">
      <c r="A27" s="33" t="s">
        <v>59</v>
      </c>
      <c r="B27" s="38"/>
      <c r="C27" s="38">
        <v>210</v>
      </c>
      <c r="D27" s="38"/>
      <c r="E27" s="38"/>
      <c r="F27" s="38"/>
      <c r="G27" s="38"/>
      <c r="H27" s="38"/>
      <c r="I27" s="38"/>
      <c r="J27" s="38">
        <v>86.046999999999997</v>
      </c>
      <c r="K27" s="38"/>
      <c r="L27" s="38"/>
      <c r="M27" s="38"/>
      <c r="N27" s="38"/>
      <c r="O27" s="38"/>
      <c r="P27" s="39">
        <v>296.04700000000003</v>
      </c>
      <c r="Q27" s="32"/>
      <c r="R27" s="32"/>
      <c r="S27" s="32"/>
      <c r="T27" s="32"/>
    </row>
    <row r="28" spans="1:20" ht="55.2" x14ac:dyDescent="0.3">
      <c r="A28" s="33" t="s">
        <v>60</v>
      </c>
      <c r="B28" s="38"/>
      <c r="C28" s="38"/>
      <c r="D28" s="38"/>
      <c r="E28" s="38"/>
      <c r="F28" s="38"/>
      <c r="G28" s="38"/>
      <c r="H28" s="38"/>
      <c r="I28" s="38"/>
      <c r="J28" s="38">
        <v>40349</v>
      </c>
      <c r="K28" s="38"/>
      <c r="L28" s="38"/>
      <c r="M28" s="38"/>
      <c r="N28" s="38"/>
      <c r="O28" s="38"/>
      <c r="P28" s="39">
        <v>40349</v>
      </c>
      <c r="Q28" s="32"/>
      <c r="R28" s="32"/>
      <c r="S28" s="32"/>
      <c r="T28" s="32"/>
    </row>
    <row r="29" spans="1:20" ht="82.8" x14ac:dyDescent="0.3">
      <c r="A29" s="33" t="s">
        <v>61</v>
      </c>
      <c r="B29" s="38"/>
      <c r="C29" s="38">
        <v>1532.68632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>
        <v>1532.68632</v>
      </c>
      <c r="Q29" s="32"/>
      <c r="R29" s="32"/>
      <c r="S29" s="32"/>
      <c r="T29" s="32"/>
    </row>
    <row r="30" spans="1:20" ht="41.4" x14ac:dyDescent="0.3">
      <c r="A30" s="33" t="s">
        <v>62</v>
      </c>
      <c r="B30" s="38"/>
      <c r="C30" s="38"/>
      <c r="D30" s="38"/>
      <c r="E30" s="38"/>
      <c r="F30" s="38"/>
      <c r="G30" s="38"/>
      <c r="H30" s="38">
        <v>104.5</v>
      </c>
      <c r="I30" s="38">
        <v>96.562550000000002</v>
      </c>
      <c r="J30" s="38"/>
      <c r="K30" s="38">
        <v>101.31413999999999</v>
      </c>
      <c r="L30" s="38">
        <v>25.466270000000002</v>
      </c>
      <c r="M30" s="38"/>
      <c r="N30" s="38"/>
      <c r="O30" s="38"/>
      <c r="P30" s="39">
        <v>327.84296000000001</v>
      </c>
      <c r="Q30" s="32"/>
      <c r="R30" s="32"/>
      <c r="S30" s="32"/>
      <c r="T30" s="32"/>
    </row>
    <row r="31" spans="1:20" ht="82.8" x14ac:dyDescent="0.3">
      <c r="A31" s="33" t="s">
        <v>63</v>
      </c>
      <c r="B31" s="38"/>
      <c r="C31" s="38">
        <v>25340.113969999999</v>
      </c>
      <c r="D31" s="38"/>
      <c r="E31" s="38"/>
      <c r="F31" s="38"/>
      <c r="G31" s="38"/>
      <c r="H31" s="38"/>
      <c r="I31" s="38"/>
      <c r="J31" s="38">
        <v>23393.497749999999</v>
      </c>
      <c r="K31" s="38"/>
      <c r="L31" s="38"/>
      <c r="M31" s="38"/>
      <c r="N31" s="38"/>
      <c r="O31" s="38"/>
      <c r="P31" s="39">
        <v>48733.611720000001</v>
      </c>
      <c r="Q31" s="32"/>
      <c r="R31" s="32"/>
      <c r="S31" s="32"/>
      <c r="T31" s="32"/>
    </row>
    <row r="32" spans="1:20" ht="41.4" x14ac:dyDescent="0.3">
      <c r="A32" s="33" t="s">
        <v>64</v>
      </c>
      <c r="B32" s="38">
        <v>565.10060999999996</v>
      </c>
      <c r="C32" s="38">
        <v>79.572209999999998</v>
      </c>
      <c r="D32" s="38">
        <v>30.218109999999999</v>
      </c>
      <c r="E32" s="38"/>
      <c r="F32" s="38"/>
      <c r="G32" s="38">
        <v>54.733359999999998</v>
      </c>
      <c r="H32" s="38"/>
      <c r="I32" s="38"/>
      <c r="J32" s="38">
        <v>60.436219999999999</v>
      </c>
      <c r="K32" s="38">
        <v>120.87244</v>
      </c>
      <c r="L32" s="38">
        <v>30.218109999999999</v>
      </c>
      <c r="M32" s="38"/>
      <c r="N32" s="38"/>
      <c r="O32" s="38">
        <v>27.967569999999998</v>
      </c>
      <c r="P32" s="39">
        <v>969.11863000000005</v>
      </c>
      <c r="Q32" s="32"/>
      <c r="R32" s="32"/>
      <c r="S32" s="32"/>
      <c r="T32" s="32"/>
    </row>
    <row r="33" spans="1:20" ht="69" x14ac:dyDescent="0.3">
      <c r="A33" s="33" t="s">
        <v>65</v>
      </c>
      <c r="B33" s="38">
        <v>12592.944</v>
      </c>
      <c r="C33" s="38">
        <v>5578.8589099999999</v>
      </c>
      <c r="D33" s="38">
        <v>1177.5</v>
      </c>
      <c r="E33" s="38">
        <v>1010.21068</v>
      </c>
      <c r="F33" s="38">
        <v>475.19396</v>
      </c>
      <c r="G33" s="38">
        <v>576.86920999999995</v>
      </c>
      <c r="H33" s="38">
        <v>832.15166999999997</v>
      </c>
      <c r="I33" s="38">
        <v>214.8</v>
      </c>
      <c r="J33" s="38">
        <v>1800</v>
      </c>
      <c r="K33" s="38">
        <v>755.98551999999995</v>
      </c>
      <c r="L33" s="38">
        <v>1287.7146</v>
      </c>
      <c r="M33" s="38">
        <v>871.41033000000004</v>
      </c>
      <c r="N33" s="38">
        <v>914.00400000000002</v>
      </c>
      <c r="O33" s="38">
        <v>890.65264999999999</v>
      </c>
      <c r="P33" s="39">
        <v>28978.295529999999</v>
      </c>
      <c r="Q33" s="32"/>
      <c r="R33" s="32"/>
      <c r="S33" s="32"/>
      <c r="T33" s="32"/>
    </row>
    <row r="34" spans="1:20" ht="27.6" x14ac:dyDescent="0.3">
      <c r="A34" s="33" t="s">
        <v>66</v>
      </c>
      <c r="B34" s="38"/>
      <c r="C34" s="38">
        <v>4474.1390000000001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>
        <v>4474.1390000000001</v>
      </c>
      <c r="Q34" s="32"/>
      <c r="R34" s="32"/>
      <c r="S34" s="32"/>
      <c r="T34" s="32"/>
    </row>
    <row r="35" spans="1:20" ht="55.2" x14ac:dyDescent="0.3">
      <c r="A35" s="33" t="s">
        <v>67</v>
      </c>
      <c r="B35" s="38"/>
      <c r="C35" s="38"/>
      <c r="D35" s="38">
        <v>103.41789</v>
      </c>
      <c r="E35" s="38">
        <v>182.24664999999999</v>
      </c>
      <c r="F35" s="38">
        <v>31.23208</v>
      </c>
      <c r="G35" s="38">
        <v>119.91593</v>
      </c>
      <c r="H35" s="38">
        <v>31</v>
      </c>
      <c r="I35" s="38">
        <v>16.519410000000001</v>
      </c>
      <c r="J35" s="38">
        <v>282.73728</v>
      </c>
      <c r="K35" s="38">
        <v>21.054919999999999</v>
      </c>
      <c r="L35" s="38">
        <v>79.155249999999995</v>
      </c>
      <c r="M35" s="38">
        <v>66.065920000000006</v>
      </c>
      <c r="N35" s="38">
        <v>73.222740000000002</v>
      </c>
      <c r="O35" s="38"/>
      <c r="P35" s="39">
        <v>1006.56807</v>
      </c>
      <c r="Q35" s="32"/>
      <c r="R35" s="32"/>
      <c r="S35" s="32"/>
      <c r="T35" s="32"/>
    </row>
    <row r="36" spans="1:20" ht="151.80000000000001" x14ac:dyDescent="0.3">
      <c r="A36" s="33" t="s">
        <v>68</v>
      </c>
      <c r="B36" s="38"/>
      <c r="C36" s="38"/>
      <c r="D36" s="38"/>
      <c r="E36" s="38"/>
      <c r="F36" s="38"/>
      <c r="G36" s="38"/>
      <c r="H36" s="38"/>
      <c r="I36" s="38">
        <v>19913.269260000001</v>
      </c>
      <c r="J36" s="38"/>
      <c r="K36" s="38"/>
      <c r="L36" s="38"/>
      <c r="M36" s="38"/>
      <c r="N36" s="38"/>
      <c r="O36" s="38"/>
      <c r="P36" s="39">
        <v>19913.269260000001</v>
      </c>
      <c r="Q36" s="32"/>
      <c r="R36" s="32"/>
      <c r="S36" s="32"/>
      <c r="T36" s="32"/>
    </row>
    <row r="37" spans="1:20" ht="69" x14ac:dyDescent="0.3">
      <c r="A37" s="33" t="s">
        <v>69</v>
      </c>
      <c r="B37" s="38">
        <v>9203.6693699999996</v>
      </c>
      <c r="C37" s="38">
        <v>4555.2802099999999</v>
      </c>
      <c r="D37" s="38">
        <v>200</v>
      </c>
      <c r="E37" s="38">
        <v>412.40733999999998</v>
      </c>
      <c r="F37" s="38">
        <v>136.69587000000001</v>
      </c>
      <c r="G37" s="38">
        <v>99.647509999999997</v>
      </c>
      <c r="H37" s="38">
        <v>354.27112</v>
      </c>
      <c r="I37" s="38">
        <v>293.84800999999999</v>
      </c>
      <c r="J37" s="38">
        <v>912.90349000000003</v>
      </c>
      <c r="K37" s="38">
        <v>74.854439999999997</v>
      </c>
      <c r="L37" s="38">
        <v>1273.57088</v>
      </c>
      <c r="M37" s="38">
        <v>503.8</v>
      </c>
      <c r="N37" s="38">
        <v>405</v>
      </c>
      <c r="O37" s="38">
        <v>560.37321999999995</v>
      </c>
      <c r="P37" s="39">
        <v>18986.321459999999</v>
      </c>
      <c r="Q37" s="32"/>
      <c r="R37" s="32"/>
      <c r="S37" s="32"/>
      <c r="T37" s="32"/>
    </row>
    <row r="38" spans="1:20" ht="27.6" x14ac:dyDescent="0.3">
      <c r="A38" s="33" t="s">
        <v>70</v>
      </c>
      <c r="B38" s="38">
        <v>81454.579089999999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>
        <v>81454.579089999999</v>
      </c>
      <c r="Q38" s="32"/>
      <c r="R38" s="32"/>
      <c r="S38" s="32"/>
      <c r="T38" s="32"/>
    </row>
    <row r="39" spans="1:20" x14ac:dyDescent="0.3">
      <c r="A39" s="30" t="s">
        <v>71</v>
      </c>
      <c r="B39" s="39">
        <v>775258.17049000005</v>
      </c>
      <c r="C39" s="39">
        <v>343672.52854999999</v>
      </c>
      <c r="D39" s="39">
        <v>92812.832490000001</v>
      </c>
      <c r="E39" s="39">
        <v>55725.660980000001</v>
      </c>
      <c r="F39" s="39">
        <v>17802.113310000001</v>
      </c>
      <c r="G39" s="39">
        <v>81049.999649999998</v>
      </c>
      <c r="H39" s="39">
        <v>53230.384440000002</v>
      </c>
      <c r="I39" s="39">
        <v>41124.123939999998</v>
      </c>
      <c r="J39" s="39">
        <v>162777.66622000001</v>
      </c>
      <c r="K39" s="39">
        <v>35452.627639999999</v>
      </c>
      <c r="L39" s="39">
        <v>77088.031440000006</v>
      </c>
      <c r="M39" s="39">
        <v>104473.81023</v>
      </c>
      <c r="N39" s="39">
        <v>58722.76827</v>
      </c>
      <c r="O39" s="39">
        <v>74224.759430000006</v>
      </c>
      <c r="P39" s="39">
        <v>1973415.4770800001</v>
      </c>
      <c r="Q39" s="31"/>
      <c r="R39" s="31"/>
      <c r="S39" s="31"/>
      <c r="T39" s="31"/>
    </row>
  </sheetData>
  <pageMargins left="0.23622047244094491" right="0.23622047244094491" top="0.23622047244094491" bottom="0.31496062992125984" header="0.19685039370078741" footer="0.15748031496062992"/>
  <pageSetup paperSize="9" scale="61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2021-05-19T02:34:04Z</dcterms:modified>
</cp:coreProperties>
</file>