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Бюджетополучатели!$F$8</definedName>
    <definedName name="EndData">Бюджетополучатели!$F$5</definedName>
    <definedName name="EndData1">Бюджетополучатели!$F$2</definedName>
    <definedName name="EndData2">'Муниципальные районы'!$A$1</definedName>
    <definedName name="EndDate">Бюджетополучатели!$F$70</definedName>
    <definedName name="period">Бюджетополучатели!$F$6</definedName>
    <definedName name="StartData">Бюджетополучатели!$F$4</definedName>
    <definedName name="StartData1">Бюджетополучатели!$F$1</definedName>
    <definedName name="Year">Бюджетополучатели!$F$7</definedName>
    <definedName name="_xlnm.Print_Titles" localSheetId="0">Бюджетополучатели!$77:$78</definedName>
    <definedName name="_xlnm.Print_Titles" localSheetId="1">'Муниципальные районы'!$1:$3</definedName>
    <definedName name="_xlnm.Print_Area" localSheetId="0">Бюджетополучатели!$A$1:$E$115</definedName>
    <definedName name="_xlnm.Print_Area" localSheetId="1">'Муниципальные районы'!$A$1:$P$40</definedName>
  </definedNames>
  <calcPr calcId="162913"/>
</workbook>
</file>

<file path=xl/calcChain.xml><?xml version="1.0" encoding="utf-8"?>
<calcChain xmlns="http://schemas.openxmlformats.org/spreadsheetml/2006/main">
  <c r="D6" i="1" l="1"/>
  <c r="D70" i="1"/>
  <c r="D8" i="1" l="1"/>
  <c r="D71" i="1" l="1"/>
  <c r="F3" i="1" l="1"/>
  <c r="I1" i="1" l="1"/>
  <c r="G1" i="1" l="1"/>
  <c r="F6" i="1" s="1"/>
  <c r="A2" i="1" s="1"/>
  <c r="H3" i="1" l="1"/>
  <c r="G3" i="1" l="1"/>
  <c r="A2" i="2"/>
  <c r="H1" i="1" l="1"/>
  <c r="A5" i="1" s="1"/>
  <c r="H2" i="1"/>
  <c r="G2" i="1"/>
</calcChain>
</file>

<file path=xl/sharedStrings.xml><?xml version="1.0" encoding="utf-8"?>
<sst xmlns="http://schemas.openxmlformats.org/spreadsheetml/2006/main" count="170" uniqueCount="169">
  <si>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</si>
  <si>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</si>
  <si>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</si>
  <si>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</si>
  <si>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</si>
  <si>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</si>
  <si>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</si>
  <si>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</si>
  <si>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</si>
  <si>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</si>
  <si>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</si>
  <si>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</si>
  <si>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</si>
  <si>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</si>
  <si>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</si>
  <si>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</si>
  <si>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</si>
  <si>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</si>
  <si>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</si>
  <si>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</si>
  <si>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</si>
  <si>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</si>
  <si>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</si>
  <si>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</si>
  <si>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</si>
  <si>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</si>
  <si>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</si>
  <si>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</si>
  <si>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</si>
  <si>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</si>
  <si>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</si>
  <si>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</si>
  <si>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</si>
  <si>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Меры социальной поддержки отдельных категорий граждан</t>
  </si>
  <si>
    <t>01.01.2021</t>
  </si>
  <si>
    <t>01.06.2021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</si>
  <si>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</si>
  <si>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</si>
  <si>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оплаты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</si>
  <si>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</si>
  <si>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</si>
  <si>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</si>
  <si>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</si>
  <si>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</si>
  <si>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</si>
  <si>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</si>
  <si>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</si>
  <si>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</si>
  <si>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</si>
  <si>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</si>
  <si>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</si>
  <si>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</si>
  <si>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</si>
  <si>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</si>
  <si>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Не найдено значение на Закон 3 Любое по выбранному Основанию или ближайшее предыдущее утвержденное наименование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</si>
  <si>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</si>
  <si>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</si>
  <si>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</si>
  <si>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Расходы, связанные с особым режимом безопасного функционирования закрытых административно-территориальных образований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</si>
  <si>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</si>
  <si>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Осуществление первичного воинского учета на территориях, где отсутствуют военные комиссариаты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</si>
  <si>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</si>
  <si>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Строительство и реконструкция (модернизация) объектов питьевого водоснабжения</t>
  </si>
  <si>
    <t>Выплата единовременного пособия при всех формах устройства детей, лишенных родительского попечения, в семью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</si>
  <si>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</si>
  <si>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</si>
  <si>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Государственная поддержка отрасли культуры</t>
  </si>
  <si>
    <t>Реализация программ формирования современной городской среды</t>
  </si>
  <si>
    <t>Осуществление переданных полномочий Российской Федерации на государственную регистрацию актов гражданского состояния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</si>
  <si>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</si>
  <si>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</si>
  <si>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</si>
  <si>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</si>
  <si>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</si>
  <si>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</si>
  <si>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</si>
  <si>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</si>
  <si>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</si>
  <si>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</si>
  <si>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</si>
  <si>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</si>
  <si>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</si>
  <si>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</si>
  <si>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</si>
  <si>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</si>
  <si>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</si>
  <si>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</si>
  <si>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</si>
  <si>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</si>
  <si>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</si>
  <si>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</si>
  <si>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</si>
  <si>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</si>
  <si>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</si>
  <si>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</si>
  <si>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</si>
  <si>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</si>
  <si>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</si>
  <si>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</si>
  <si>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</si>
  <si>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</si>
  <si>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</si>
  <si>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</si>
  <si>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</si>
  <si>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общества, молодежи и информационной политики Камчатского края</t>
  </si>
  <si>
    <t>31.05.2021</t>
  </si>
  <si>
    <t>01.05.2021</t>
  </si>
  <si>
    <t>Субсидии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по проспекту Циолковского в г. Петропавловск-Камчатский, Камчатского края)</t>
  </si>
  <si>
    <t>Субсидии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 (Трубопровод водоснабжения протяженностью 12 км в городе Вилючинске Камчатского края, Качатский край)</t>
  </si>
  <si>
    <t>Субсидии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 (Канализационный коллектор протяженностью 1,218 км с канализационной станцией и очистными сооружениями в жилом районе Рыбачий города Вилючинска Камчатского края, Камчатский край)</t>
  </si>
  <si>
    <t>Субсидии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 (Комплекс многоквартирных жилых домов в жилом районе Приморский города Вилючинска Камчатского края, Камчатский край, городской округ Вилючинский ЗАТО, город Вилючинск)</t>
  </si>
  <si>
    <t>Субсидии на софинансирование капитальных вложений в объекты государственной собственности субъектов Российской Федерации (Строительство Камчатской краевой больницы, Камчатский край, муниципальный район Елизовский, сельское поселение Пионерское, поселок Крутобереговый, улица Окружная, д.4, д.6)</t>
  </si>
  <si>
    <t>Субсидии на создание новых мест в общеобразовательных организациях ("Здание. Общеобразовательная школа по проспекту Рыбаков в. Петропавловск-Камчатский", Камчатский край, г. Петропавловск-Камчатский, проспект Рыбаков)</t>
  </si>
  <si>
    <t>Субсидии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в жилом районе Рыбачий г.Вилючинска, Камчатский край, г.Вилючинск)</t>
  </si>
  <si>
    <t>Субсидии на строительство и реконструкцию (модернизацию) объектов питьевого водоснабжения (Реконструкция водовода от водозабора до пгт Палана и внутриплощадочных сетей водовода территории совхоза пгт Палана Тигильского района Камчатского края, 688000, Камчатский край, Тигильский район, пгт. Палана, ул. Обухова, д. 6)</t>
  </si>
  <si>
    <t>Субсидии на выплату региональных социальных доплат к пенсии</t>
  </si>
  <si>
    <t>Субсидии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</si>
  <si>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</si>
  <si>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Субсидии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</si>
  <si>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</si>
  <si>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</si>
  <si>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Субвенции на осуществление первичного воинского учета на территориях, где отсутствуют военные комиссариаты</t>
  </si>
  <si>
    <t>Субвенции на осуществление отдельных полномочий в области лесных отношений</t>
  </si>
  <si>
    <t>Субвенции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</si>
  <si>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Субсидии на 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</si>
  <si>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Иные межбюджетные трансферты на реализацию отдельных полномочий в области лекарственного обеспечения</t>
  </si>
  <si>
    <t>Субсидии на создание системы долговременного ухода за гражданами пожилого возраста и инвалидами</t>
  </si>
  <si>
    <t>Субсидии на 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</si>
  <si>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Субсидии в целях развития паллиативной медицинской помощи</t>
  </si>
  <si>
    <t>Субсидии на реализацию мероприятий по предупреждению и борьбе с социально значимыми инфекционными заболеваниями (Финансовое обеспечение реализации мероприятий по профилактике ВИЧ-инфекции и гепатитов B и C, в том числе с привлечением к реализации указанных мероприятий социально ориентированных некоммерческих организаций)</t>
  </si>
  <si>
    <t>Иные межбюджетные трансферты на 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</si>
  <si>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>Субвенции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</si>
  <si>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на оплату жилищно-коммунальных услуг отдельным категориям граждан</t>
  </si>
  <si>
    <t>Субвенции на выплату единовременного пособия при всех формах устройства детей, лишенных родительского попечения, в семью</t>
  </si>
  <si>
    <t>Субвенции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N 81-ФЗ "О государственных пособиях гражданам, имеющим детей"</t>
  </si>
  <si>
    <t>Субвенции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N 40-ФЗ "Об обязательном страховании гражданской ответственности владельцев транспортных средств"</t>
  </si>
  <si>
    <t>Субвенции на 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</si>
  <si>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Субсидии на осуществление ежемесячных выплат на детей в возрасте от трех до семи лет включительно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</si>
  <si>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</si>
  <si>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</si>
  <si>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софинансирование расходных обязательств субъектов Российской Федерации, возникающих при реализации региональных программ модернизации первичного звена здравоохранения (Оснащение и переоснащение медицинских организаций оборудованием)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</si>
  <si>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</t>
  </si>
  <si>
    <t>Субсидии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</si>
  <si>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Субвенции на оснащение учреждений, выполняющих мероприятия по воспроизводству лесов, специализированной лесохозяйственной техникой и оборудованием для проведения комплекса мероприятий по лесовосстановлению и лесоразведению</t>
  </si>
  <si>
    <t>Иные межбюджетные трансферты на возмещение части затрат на уплату процентов по инвестиционным кредитам (займам) в агропромышленном комплексе</t>
  </si>
  <si>
    <t>Иные межбюджетные трансферты на создание модельных муниципальных библиотек</t>
  </si>
  <si>
    <t>Субвенции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</si>
  <si>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Субсидии на компенсацию отдельным категориям граждан оплаты взноса на капитальный ремонт общего имущества в многоквартирном доме</t>
  </si>
  <si>
    <t>Субсидия на реализацию дополнительных мероприятий в сфере занятости населения</t>
  </si>
  <si>
    <t>Субсидии на реализацию мероприятий по обеспечению жильем молодых семей</t>
  </si>
  <si>
    <t>Субсидии на поддержку сельскохозяйственного производства по отдельным подотраслям растениеводства и животноводства</t>
  </si>
  <si>
    <t>Субсидии на поддержку экономического и социального развития коренных малочисленных народов Севера, Сибири и Дальнего Востока</t>
  </si>
  <si>
    <t>Субсидии на государственную поддержку отрасли культуры (Федеральный проект "Культурная среда") (Оснащение образовательных учреждений в сфере культуры (детских школ искусств по видам искусств и училищ) музыкальными инструментами, оборудованием и учебными материалами)</t>
  </si>
  <si>
    <t>Субсидии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(Федеральный проект "Акселерация субъектов малого и среднего предпринимательства")</t>
  </si>
  <si>
    <t>Субсидии на обеспечение закупки авиационных работ в целях оказания медицинской помощи</t>
  </si>
  <si>
    <t>Субсидии на реализацию программ формирования современной городской среды</t>
  </si>
  <si>
    <t>Субвенции на осуществление ежемесячной выплаты в связи с рождением (усыновлением) первого ребенка</t>
  </si>
  <si>
    <t>Субсидии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</si>
  <si>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Иные межбюджетные трансферты в целях софинансирования расходных обязательств субъектов Российской Федерации на осуществление компенсации предприятиям хлебопекарной промышленности части затрат на реализацию произведенных и реализованных хлеба и хлебобулочных изделий за счет средств резервного фонда Правительства Российской Федерации</t>
  </si>
  <si>
    <t>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</si>
  <si>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Единая субвенция бюджетам субъектов Российской Федерации и бюджету г. Байконура (объекты культурного наследия)</t>
  </si>
  <si>
    <t>Единая субвенция бюджетам субъектов Российской Федерации и бюджету г. Байконура (охрана и использование охотничьих ресурсов)</t>
  </si>
  <si>
    <t>Единая субвенция бюджетам субъектов Российской Федерации и бюджету г. Байконура (охрана здоровья)</t>
  </si>
  <si>
    <t>Единая субвенция бюджетам субъектов Российской Федерации и бюджету г. Байконура (образование)</t>
  </si>
  <si>
    <t>Прочие безвозмездные поступления в бюджеты субъектов Российской Федерации</t>
  </si>
  <si>
    <t>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</si>
  <si>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</si>
  <si>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Субсидии на 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(Физкультурно-оздоровительный комплекс с плавательным бассейном в г.Петропавловске-Камчатском, Камчатский край, г. Петропавловск-Камчатский, ул.Океанская)</t>
  </si>
  <si>
    <t>Остатки средств на 01.06.2021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</si>
</sst>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2" fillId="0" borderId="0"/>
    <xf numFmtId="0" fontId="22" fillId="0" borderId="0" applyNumberFormat="0" applyBorder="0" applyAlignment="0"/>
    <xf numFmtId="0" fontId="24" fillId="0" borderId="0"/>
  </cellStyleXfs>
  <cellXfs count="7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3" fillId="0" borderId="3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3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3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3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3" xfId="0" applyFont="1" applyFill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3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3" xfId="0" applyFont="1" applyBorder="1" applyAlignment="1">
      <alignment horizontal="left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16" fillId="0" borderId="3" xfId="0" applyNumberFormat="1" applyFont="1" applyBorder="1" applyAlignment="1">
      <alignment horizontal="right" vertical="center" wrapText="1"/>
    </xf>
    <xf numFmtId="164" fontId="3" fillId="2" borderId="3" xfId="0" applyNumberFormat="1" applyFont="1" applyFill="1" applyBorder="1" applyAlignment="1">
      <alignment horizontal="right" wrapText="1"/>
    </xf>
    <xf numFmtId="164" fontId="2" fillId="2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164" fontId="5" fillId="2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16" fillId="0" borderId="5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3" xfId="0" applyNumberFormat="1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left"/>
    </xf>
    <xf numFmtId="164" fontId="17" fillId="0" borderId="3" xfId="0" applyNumberFormat="1" applyFont="1" applyFill="1" applyBorder="1" applyAlignment="1">
      <alignment horizontal="left" wrapText="1"/>
    </xf>
    <xf numFmtId="0" fontId="17" fillId="0" borderId="3" xfId="0" applyFont="1" applyFill="1" applyBorder="1" applyAlignment="1">
      <alignment horizontal="left" wrapText="1"/>
    </xf>
    <xf numFmtId="165" fontId="2" fillId="0" borderId="3" xfId="0" applyNumberFormat="1" applyFont="1" applyFill="1" applyBorder="1" applyAlignment="1">
      <alignment horizontal="center" vertical="center" wrapText="1"/>
    </xf>
    <xf numFmtId="49" fontId="23" fillId="0" borderId="6" xfId="3" applyNumberFormat="1" applyFont="1" applyFill="1" applyBorder="1" applyAlignment="1" applyProtection="1">
      <alignment horizontal="left" vertical="center" wrapText="1"/>
    </xf>
    <xf numFmtId="49" fontId="23" fillId="0" borderId="7" xfId="3" applyNumberFormat="1" applyFont="1" applyFill="1" applyBorder="1" applyAlignment="1" applyProtection="1">
      <alignment horizontal="left" vertical="center" wrapText="1"/>
    </xf>
    <xf numFmtId="49" fontId="23" fillId="0" borderId="6" xfId="1" applyNumberFormat="1" applyFont="1" applyFill="1" applyBorder="1" applyAlignment="1" applyProtection="1">
      <alignment horizontal="left" vertical="center" wrapText="1"/>
    </xf>
    <xf numFmtId="49" fontId="23" fillId="0" borderId="7" xfId="1" applyNumberFormat="1" applyFont="1" applyFill="1" applyBorder="1" applyAlignment="1" applyProtection="1">
      <alignment horizontal="left" vertical="center" wrapText="1"/>
    </xf>
    <xf numFmtId="49" fontId="23" fillId="0" borderId="8" xfId="1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164" fontId="2" fillId="0" borderId="3" xfId="0" applyNumberFormat="1" applyFont="1" applyFill="1" applyBorder="1" applyAlignment="1">
      <alignment horizontal="right" vertical="center" wrapText="1"/>
    </xf>
  </cellXfs>
  <cellStyles count="4">
    <cellStyle name="Обычный" xfId="0" builtinId="0"/>
    <cellStyle name="Обычный 2" xfId="2"/>
    <cellStyle name="Обычный 3" xfId="1"/>
    <cellStyle name="Обычный 3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view="pageBreakPreview" topLeftCell="A28" zoomScaleNormal="100" zoomScaleSheetLayoutView="100" workbookViewId="0">
      <selection activeCell="D70" sqref="D70"/>
    </sheetView>
  </sheetViews>
  <sheetFormatPr defaultRowHeight="14.4" x14ac:dyDescent="0.3"/>
  <cols>
    <col min="1" max="1" width="69.33203125" customWidth="1"/>
    <col min="2" max="2" width="18.109375" customWidth="1"/>
    <col min="3" max="3" width="20.33203125" customWidth="1"/>
    <col min="4" max="5" width="16.554687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6" t="s">
        <v>9</v>
      </c>
      <c r="B1" s="46"/>
      <c r="C1" s="46"/>
      <c r="D1" s="46"/>
      <c r="E1" s="41"/>
      <c r="F1" s="28" t="s">
        <v>106</v>
      </c>
      <c r="G1" s="29" t="str">
        <f>TEXT(F1,"[$-FC19]ММ")</f>
        <v>05</v>
      </c>
      <c r="H1" s="29" t="str">
        <f>TEXT(F1,"[$-FC19]ДД.ММ.ГГГ \г")</f>
        <v>01.05.2021 г</v>
      </c>
      <c r="I1" s="29" t="str">
        <f>TEXT(F1,"[$-FC19]ГГГГ")</f>
        <v>2021</v>
      </c>
    </row>
    <row r="2" spans="1:9" ht="15.6" x14ac:dyDescent="0.3">
      <c r="A2" s="46" t="str">
        <f>CONCATENATE("доходов и расходов краевого бюджета за ",period," ",I1," года")</f>
        <v>доходов и расходов краевого бюджета за май 2021 года</v>
      </c>
      <c r="B2" s="46"/>
      <c r="C2" s="46"/>
      <c r="D2" s="46"/>
      <c r="E2" s="41"/>
      <c r="F2" s="28" t="s">
        <v>105</v>
      </c>
      <c r="G2" s="29" t="str">
        <f>TEXT(F2,"[$-FC19]ДД ММММ ГГГ \г")</f>
        <v>31 мая 2021 г</v>
      </c>
      <c r="H2" s="29" t="str">
        <f>TEXT(F2,"[$-FC19]ДД.ММ.ГГГ \г")</f>
        <v>31.05.2021 г</v>
      </c>
      <c r="I2" s="30"/>
    </row>
    <row r="3" spans="1:9" x14ac:dyDescent="0.3">
      <c r="A3" s="1"/>
      <c r="B3" s="2"/>
      <c r="C3" s="2"/>
      <c r="D3" s="3"/>
      <c r="E3" s="3"/>
      <c r="F3" s="29">
        <f>EndDate+1</f>
        <v>44349</v>
      </c>
      <c r="G3" s="29" t="str">
        <f>TEXT(F3,"[$-FC19]ДД ММММ ГГГ \г")</f>
        <v>02 июня 2021 г</v>
      </c>
      <c r="H3" s="29" t="str">
        <f>TEXT(F3,"[$-FC19]ДД.ММ.ГГГ \г")</f>
        <v>02.06.2021 г</v>
      </c>
      <c r="I3" s="29"/>
    </row>
    <row r="4" spans="1:9" x14ac:dyDescent="0.3">
      <c r="A4" s="4"/>
      <c r="B4" s="5"/>
      <c r="C4" s="5"/>
      <c r="D4" s="6" t="s">
        <v>0</v>
      </c>
      <c r="E4" s="6"/>
      <c r="F4" s="29"/>
      <c r="G4" s="29"/>
      <c r="H4" s="29"/>
      <c r="I4" s="29"/>
    </row>
    <row r="5" spans="1:9" x14ac:dyDescent="0.3">
      <c r="A5" s="47" t="str">
        <f>CONCATENATE("Остаток средств на ",H1,"ода")</f>
        <v>Остаток средств на 01.05.2021 года</v>
      </c>
      <c r="B5" s="48"/>
      <c r="C5" s="48"/>
      <c r="D5" s="8">
        <v>4585298.7</v>
      </c>
      <c r="E5" s="42"/>
      <c r="F5" s="30"/>
      <c r="G5" s="29"/>
      <c r="H5" s="29"/>
      <c r="I5" s="29"/>
    </row>
    <row r="6" spans="1:9" x14ac:dyDescent="0.3">
      <c r="A6" s="50" t="s">
        <v>1</v>
      </c>
      <c r="B6" s="54"/>
      <c r="C6" s="54"/>
      <c r="D6" s="7">
        <f>D70-D7</f>
        <v>2078956.4300400005</v>
      </c>
      <c r="E6" s="43"/>
      <c r="F6" s="29" t="str">
        <f>IF(G1="01","январь",(IF(G1="02","февраль",(IF(G1="03","март",(IF(G1="04","апрель",(IF(G1="05","май",(IF(G1="06","июнь",(IF(G1="07","июль",(IF(G1="08","август",(IF(G1="09","сентябрь",(IF(G1="08","август",(IF(G1="09","сентябрь",(IF(G1="10","октябрь",(IF(G1="11","ноябрь","декабрь")))))))))))))))))))))))))</f>
        <v>май</v>
      </c>
      <c r="G6" s="29"/>
      <c r="H6" s="29"/>
      <c r="I6" s="29"/>
    </row>
    <row r="7" spans="1:9" x14ac:dyDescent="0.3">
      <c r="A7" s="55" t="s">
        <v>10</v>
      </c>
      <c r="B7" s="54"/>
      <c r="C7" s="54"/>
      <c r="D7" s="9">
        <v>3987056.1</v>
      </c>
      <c r="E7" s="44"/>
      <c r="F7" s="29"/>
      <c r="G7" s="29"/>
      <c r="H7" s="29"/>
      <c r="I7" s="29"/>
    </row>
    <row r="8" spans="1:9" x14ac:dyDescent="0.3">
      <c r="A8" s="55" t="s">
        <v>11</v>
      </c>
      <c r="B8" s="54"/>
      <c r="C8" s="54"/>
      <c r="D8" s="9">
        <f>SUM(D9:D69)</f>
        <v>3987030.9000000004</v>
      </c>
      <c r="E8" s="44"/>
      <c r="F8" s="29" t="s">
        <v>34</v>
      </c>
    </row>
    <row r="9" spans="1:9" ht="30" customHeight="1" x14ac:dyDescent="0.3">
      <c r="A9" s="66" t="s">
        <v>165</v>
      </c>
      <c r="B9" s="67"/>
      <c r="C9" s="68"/>
      <c r="D9" s="9">
        <v>55246</v>
      </c>
      <c r="E9" s="44"/>
      <c r="F9" s="29"/>
    </row>
    <row r="10" spans="1:9" ht="45" customHeight="1" x14ac:dyDescent="0.3">
      <c r="A10" s="63" t="s">
        <v>107</v>
      </c>
      <c r="B10" s="64"/>
      <c r="C10" s="65"/>
      <c r="D10" s="9">
        <v>3895.6</v>
      </c>
      <c r="E10" s="44"/>
      <c r="F10" s="29"/>
    </row>
    <row r="11" spans="1:9" ht="56.4" customHeight="1" x14ac:dyDescent="0.3">
      <c r="A11" s="63" t="s">
        <v>108</v>
      </c>
      <c r="B11" s="64"/>
      <c r="C11" s="65"/>
      <c r="D11" s="9">
        <v>15516.9</v>
      </c>
      <c r="E11" s="44"/>
      <c r="F11" s="29"/>
    </row>
    <row r="12" spans="1:9" ht="42" customHeight="1" x14ac:dyDescent="0.3">
      <c r="A12" s="63" t="s">
        <v>167</v>
      </c>
      <c r="B12" s="64"/>
      <c r="C12" s="65"/>
      <c r="D12" s="9">
        <v>17916.099999999999</v>
      </c>
      <c r="E12" s="44"/>
      <c r="F12" s="29"/>
    </row>
    <row r="13" spans="1:9" ht="73.8" customHeight="1" x14ac:dyDescent="0.3">
      <c r="A13" s="63" t="s">
        <v>109</v>
      </c>
      <c r="B13" s="64"/>
      <c r="C13" s="65"/>
      <c r="D13" s="9">
        <v>37449.199999999997</v>
      </c>
      <c r="E13" s="44"/>
      <c r="F13" s="29"/>
    </row>
    <row r="14" spans="1:9" ht="47.4" customHeight="1" x14ac:dyDescent="0.3">
      <c r="A14" s="63" t="s">
        <v>110</v>
      </c>
      <c r="B14" s="64"/>
      <c r="C14" s="65"/>
      <c r="D14" s="9">
        <v>1599.5</v>
      </c>
      <c r="E14" s="44"/>
      <c r="F14" s="29"/>
    </row>
    <row r="15" spans="1:9" ht="41.4" customHeight="1" x14ac:dyDescent="0.3">
      <c r="A15" s="63" t="s">
        <v>111</v>
      </c>
      <c r="B15" s="64"/>
      <c r="C15" s="65"/>
      <c r="D15" s="9">
        <v>2063779.8</v>
      </c>
      <c r="E15" s="44"/>
      <c r="F15" s="29"/>
    </row>
    <row r="16" spans="1:9" ht="30" customHeight="1" x14ac:dyDescent="0.3">
      <c r="A16" s="63" t="s">
        <v>112</v>
      </c>
      <c r="B16" s="64"/>
      <c r="C16" s="65"/>
      <c r="D16" s="9">
        <v>28639.3</v>
      </c>
      <c r="E16" s="44"/>
      <c r="F16" s="29"/>
    </row>
    <row r="17" spans="1:6" ht="42.6" customHeight="1" x14ac:dyDescent="0.3">
      <c r="A17" s="63" t="s">
        <v>113</v>
      </c>
      <c r="B17" s="64"/>
      <c r="C17" s="65"/>
      <c r="D17" s="9">
        <v>29639.7</v>
      </c>
      <c r="E17" s="44"/>
      <c r="F17" s="29"/>
    </row>
    <row r="18" spans="1:6" ht="39.6" customHeight="1" x14ac:dyDescent="0.3">
      <c r="A18" s="63" t="s">
        <v>114</v>
      </c>
      <c r="B18" s="64"/>
      <c r="C18" s="65"/>
      <c r="D18" s="9">
        <v>5251.5</v>
      </c>
      <c r="E18" s="44"/>
      <c r="F18" s="29"/>
    </row>
    <row r="19" spans="1:6" x14ac:dyDescent="0.3">
      <c r="A19" s="63" t="s">
        <v>115</v>
      </c>
      <c r="B19" s="64"/>
      <c r="C19" s="65"/>
      <c r="D19" s="9">
        <v>47264.800000000003</v>
      </c>
      <c r="E19" s="44"/>
      <c r="F19" s="29"/>
    </row>
    <row r="20" spans="1:6" ht="40.200000000000003" customHeight="1" x14ac:dyDescent="0.3">
      <c r="A20" s="63" t="s">
        <v>116</v>
      </c>
      <c r="B20" s="64"/>
      <c r="C20" s="65"/>
      <c r="D20" s="9">
        <v>6125.7</v>
      </c>
      <c r="E20" s="44"/>
      <c r="F20" s="29"/>
    </row>
    <row r="21" spans="1:6" ht="28.2" customHeight="1" x14ac:dyDescent="0.3">
      <c r="A21" s="63" t="s">
        <v>117</v>
      </c>
      <c r="B21" s="64"/>
      <c r="C21" s="65"/>
      <c r="D21" s="9">
        <v>706.5</v>
      </c>
      <c r="E21" s="44"/>
      <c r="F21" s="29"/>
    </row>
    <row r="22" spans="1:6" ht="28.2" customHeight="1" x14ac:dyDescent="0.3">
      <c r="A22" s="63" t="s">
        <v>118</v>
      </c>
      <c r="B22" s="64"/>
      <c r="C22" s="65"/>
      <c r="D22" s="9">
        <v>45226.1</v>
      </c>
      <c r="E22" s="44"/>
      <c r="F22" s="29"/>
    </row>
    <row r="23" spans="1:6" ht="46.2" customHeight="1" x14ac:dyDescent="0.3">
      <c r="A23" s="63" t="s">
        <v>119</v>
      </c>
      <c r="B23" s="64"/>
      <c r="C23" s="65"/>
      <c r="D23" s="9">
        <v>34</v>
      </c>
      <c r="E23" s="44"/>
      <c r="F23" s="29"/>
    </row>
    <row r="24" spans="1:6" ht="26.4" customHeight="1" x14ac:dyDescent="0.3">
      <c r="A24" s="63" t="s">
        <v>120</v>
      </c>
      <c r="B24" s="64"/>
      <c r="C24" s="65"/>
      <c r="D24" s="9">
        <v>153.9</v>
      </c>
      <c r="E24" s="44"/>
      <c r="F24" s="29"/>
    </row>
    <row r="25" spans="1:6" x14ac:dyDescent="0.3">
      <c r="A25" s="63" t="s">
        <v>121</v>
      </c>
      <c r="B25" s="64"/>
      <c r="C25" s="65"/>
      <c r="D25" s="9">
        <v>1010.6</v>
      </c>
      <c r="E25" s="44"/>
      <c r="F25" s="29"/>
    </row>
    <row r="26" spans="1:6" x14ac:dyDescent="0.3">
      <c r="A26" s="63" t="s">
        <v>122</v>
      </c>
      <c r="B26" s="64"/>
      <c r="C26" s="65"/>
      <c r="D26" s="9">
        <v>32981.800000000003</v>
      </c>
      <c r="E26" s="44"/>
      <c r="F26" s="29"/>
    </row>
    <row r="27" spans="1:6" ht="31.2" customHeight="1" x14ac:dyDescent="0.3">
      <c r="A27" s="63" t="s">
        <v>123</v>
      </c>
      <c r="B27" s="64"/>
      <c r="C27" s="65"/>
      <c r="D27" s="9">
        <v>337.6</v>
      </c>
      <c r="E27" s="44"/>
      <c r="F27" s="29"/>
    </row>
    <row r="28" spans="1:6" ht="52.2" customHeight="1" x14ac:dyDescent="0.3">
      <c r="A28" s="63" t="s">
        <v>124</v>
      </c>
      <c r="B28" s="64"/>
      <c r="C28" s="65"/>
      <c r="D28" s="9">
        <v>5700</v>
      </c>
      <c r="E28" s="44"/>
      <c r="F28" s="29"/>
    </row>
    <row r="29" spans="1:6" x14ac:dyDescent="0.3">
      <c r="A29" s="63" t="s">
        <v>125</v>
      </c>
      <c r="B29" s="64"/>
      <c r="C29" s="65"/>
      <c r="D29" s="9">
        <v>1703.7</v>
      </c>
      <c r="E29" s="44"/>
      <c r="F29" s="29"/>
    </row>
    <row r="30" spans="1:6" x14ac:dyDescent="0.3">
      <c r="A30" s="63" t="s">
        <v>126</v>
      </c>
      <c r="B30" s="64"/>
      <c r="C30" s="65"/>
      <c r="D30" s="9">
        <v>2678.3</v>
      </c>
      <c r="E30" s="44"/>
      <c r="F30" s="29"/>
    </row>
    <row r="31" spans="1:6" ht="32.4" customHeight="1" x14ac:dyDescent="0.3">
      <c r="A31" s="63" t="s">
        <v>127</v>
      </c>
      <c r="B31" s="64"/>
      <c r="C31" s="65"/>
      <c r="D31" s="9">
        <v>385.3</v>
      </c>
      <c r="E31" s="44"/>
      <c r="F31" s="29"/>
    </row>
    <row r="32" spans="1:6" x14ac:dyDescent="0.3">
      <c r="A32" s="63" t="s">
        <v>128</v>
      </c>
      <c r="B32" s="64"/>
      <c r="C32" s="65"/>
      <c r="D32" s="9">
        <v>240</v>
      </c>
      <c r="E32" s="44"/>
      <c r="F32" s="29"/>
    </row>
    <row r="33" spans="1:6" ht="47.4" customHeight="1" x14ac:dyDescent="0.3">
      <c r="A33" s="63" t="s">
        <v>129</v>
      </c>
      <c r="B33" s="64"/>
      <c r="C33" s="65"/>
      <c r="D33" s="9">
        <v>15.1</v>
      </c>
      <c r="E33" s="44"/>
      <c r="F33" s="29"/>
    </row>
    <row r="34" spans="1:6" ht="79.2" customHeight="1" x14ac:dyDescent="0.3">
      <c r="A34" s="63" t="s">
        <v>130</v>
      </c>
      <c r="B34" s="64"/>
      <c r="C34" s="65"/>
      <c r="D34" s="9">
        <v>255.7</v>
      </c>
      <c r="E34" s="44"/>
      <c r="F34" s="29"/>
    </row>
    <row r="35" spans="1:6" ht="30.6" customHeight="1" x14ac:dyDescent="0.3">
      <c r="A35" s="63" t="s">
        <v>131</v>
      </c>
      <c r="B35" s="64"/>
      <c r="C35" s="65"/>
      <c r="D35" s="9">
        <v>293.2</v>
      </c>
      <c r="E35" s="44"/>
      <c r="F35" s="29"/>
    </row>
    <row r="36" spans="1:6" x14ac:dyDescent="0.3">
      <c r="A36" s="63" t="s">
        <v>132</v>
      </c>
      <c r="B36" s="64"/>
      <c r="C36" s="65"/>
      <c r="D36" s="9">
        <v>15117.5</v>
      </c>
      <c r="E36" s="44"/>
      <c r="F36" s="29"/>
    </row>
    <row r="37" spans="1:6" ht="18" customHeight="1" x14ac:dyDescent="0.3">
      <c r="A37" s="63" t="s">
        <v>133</v>
      </c>
      <c r="B37" s="64"/>
      <c r="C37" s="65"/>
      <c r="D37" s="9">
        <v>192.4</v>
      </c>
      <c r="E37" s="44"/>
      <c r="F37" s="29"/>
    </row>
    <row r="38" spans="1:6" ht="52.2" customHeight="1" x14ac:dyDescent="0.3">
      <c r="A38" s="63" t="s">
        <v>134</v>
      </c>
      <c r="B38" s="64"/>
      <c r="C38" s="65"/>
      <c r="D38" s="9">
        <v>65.8</v>
      </c>
      <c r="E38" s="44"/>
      <c r="F38" s="29"/>
    </row>
    <row r="39" spans="1:6" ht="44.4" customHeight="1" x14ac:dyDescent="0.3">
      <c r="A39" s="63" t="s">
        <v>135</v>
      </c>
      <c r="B39" s="64"/>
      <c r="C39" s="65"/>
      <c r="D39" s="9">
        <v>3.8</v>
      </c>
      <c r="E39" s="44"/>
      <c r="F39" s="29"/>
    </row>
    <row r="40" spans="1:6" ht="27.6" customHeight="1" x14ac:dyDescent="0.3">
      <c r="A40" s="63" t="s">
        <v>136</v>
      </c>
      <c r="B40" s="64"/>
      <c r="C40" s="65"/>
      <c r="D40" s="9">
        <v>16057</v>
      </c>
      <c r="E40" s="44"/>
      <c r="F40" s="29"/>
    </row>
    <row r="41" spans="1:6" ht="19.2" customHeight="1" x14ac:dyDescent="0.3">
      <c r="A41" s="63" t="s">
        <v>137</v>
      </c>
      <c r="B41" s="64"/>
      <c r="C41" s="65"/>
      <c r="D41" s="9">
        <v>131861.4</v>
      </c>
      <c r="E41" s="44"/>
      <c r="F41" s="29"/>
    </row>
    <row r="42" spans="1:6" ht="27" customHeight="1" x14ac:dyDescent="0.3">
      <c r="A42" s="63" t="s">
        <v>138</v>
      </c>
      <c r="B42" s="64"/>
      <c r="C42" s="65"/>
      <c r="D42" s="9">
        <v>111119</v>
      </c>
      <c r="E42" s="44"/>
      <c r="F42" s="29"/>
    </row>
    <row r="43" spans="1:6" ht="25.8" customHeight="1" x14ac:dyDescent="0.3">
      <c r="A43" s="63" t="s">
        <v>139</v>
      </c>
      <c r="B43" s="64"/>
      <c r="C43" s="65"/>
      <c r="D43" s="9">
        <v>17389.599999999999</v>
      </c>
      <c r="E43" s="44"/>
      <c r="F43" s="29"/>
    </row>
    <row r="44" spans="1:6" ht="39.6" customHeight="1" x14ac:dyDescent="0.3">
      <c r="A44" s="63" t="s">
        <v>140</v>
      </c>
      <c r="B44" s="64"/>
      <c r="C44" s="65"/>
      <c r="D44" s="9">
        <v>21577.200000000001</v>
      </c>
      <c r="E44" s="44"/>
      <c r="F44" s="29"/>
    </row>
    <row r="45" spans="1:6" ht="55.2" customHeight="1" x14ac:dyDescent="0.3">
      <c r="A45" s="63" t="s">
        <v>141</v>
      </c>
      <c r="B45" s="64"/>
      <c r="C45" s="65"/>
      <c r="D45" s="9">
        <v>19582.8</v>
      </c>
      <c r="E45" s="44"/>
      <c r="F45" s="29"/>
    </row>
    <row r="46" spans="1:6" ht="32.4" customHeight="1" x14ac:dyDescent="0.3">
      <c r="A46" s="63" t="s">
        <v>142</v>
      </c>
      <c r="B46" s="64"/>
      <c r="C46" s="65"/>
      <c r="D46" s="9">
        <v>175.7</v>
      </c>
      <c r="E46" s="44"/>
      <c r="F46" s="29"/>
    </row>
    <row r="47" spans="1:6" ht="33.6" customHeight="1" x14ac:dyDescent="0.3">
      <c r="A47" s="63" t="s">
        <v>143</v>
      </c>
      <c r="B47" s="64"/>
      <c r="C47" s="65"/>
      <c r="D47" s="9">
        <v>3998</v>
      </c>
      <c r="E47" s="44"/>
      <c r="F47" s="29"/>
    </row>
    <row r="48" spans="1:6" ht="27.6" customHeight="1" x14ac:dyDescent="0.3">
      <c r="A48" s="63" t="s">
        <v>144</v>
      </c>
      <c r="B48" s="64"/>
      <c r="C48" s="65"/>
      <c r="D48" s="9">
        <v>2665.1</v>
      </c>
      <c r="E48" s="44"/>
      <c r="F48" s="29"/>
    </row>
    <row r="49" spans="1:6" ht="17.399999999999999" customHeight="1" x14ac:dyDescent="0.3">
      <c r="A49" s="63" t="s">
        <v>145</v>
      </c>
      <c r="B49" s="64"/>
      <c r="C49" s="65"/>
      <c r="D49" s="9">
        <v>1617.3</v>
      </c>
      <c r="E49" s="44"/>
      <c r="F49" s="29"/>
    </row>
    <row r="50" spans="1:6" ht="44.4" customHeight="1" x14ac:dyDescent="0.3">
      <c r="A50" s="63" t="s">
        <v>146</v>
      </c>
      <c r="B50" s="64"/>
      <c r="C50" s="65"/>
      <c r="D50" s="9">
        <v>11241.6</v>
      </c>
      <c r="E50" s="44"/>
      <c r="F50" s="29"/>
    </row>
    <row r="51" spans="1:6" ht="31.8" customHeight="1" x14ac:dyDescent="0.3">
      <c r="A51" s="63" t="s">
        <v>147</v>
      </c>
      <c r="B51" s="64"/>
      <c r="C51" s="65"/>
      <c r="D51" s="9">
        <v>766.4</v>
      </c>
      <c r="E51" s="44"/>
      <c r="F51" s="29"/>
    </row>
    <row r="52" spans="1:6" x14ac:dyDescent="0.3">
      <c r="A52" s="63" t="s">
        <v>148</v>
      </c>
      <c r="B52" s="64"/>
      <c r="C52" s="65"/>
      <c r="D52" s="9">
        <v>3232.7</v>
      </c>
      <c r="E52" s="44"/>
      <c r="F52" s="29"/>
    </row>
    <row r="53" spans="1:6" x14ac:dyDescent="0.3">
      <c r="A53" s="63" t="s">
        <v>149</v>
      </c>
      <c r="B53" s="64"/>
      <c r="C53" s="65"/>
      <c r="D53" s="9">
        <v>708.6</v>
      </c>
      <c r="E53" s="44"/>
      <c r="F53" s="29"/>
    </row>
    <row r="54" spans="1:6" x14ac:dyDescent="0.3">
      <c r="A54" s="63" t="s">
        <v>150</v>
      </c>
      <c r="B54" s="64"/>
      <c r="C54" s="65"/>
      <c r="D54" s="9">
        <v>3346.8</v>
      </c>
      <c r="E54" s="44"/>
      <c r="F54" s="29"/>
    </row>
    <row r="55" spans="1:6" ht="28.8" customHeight="1" x14ac:dyDescent="0.3">
      <c r="A55" s="63" t="s">
        <v>151</v>
      </c>
      <c r="B55" s="64"/>
      <c r="C55" s="65"/>
      <c r="D55" s="9">
        <v>1485.1</v>
      </c>
      <c r="E55" s="44"/>
      <c r="F55" s="29"/>
    </row>
    <row r="56" spans="1:6" ht="45.6" customHeight="1" x14ac:dyDescent="0.3">
      <c r="A56" s="63" t="s">
        <v>152</v>
      </c>
      <c r="B56" s="64"/>
      <c r="C56" s="65"/>
      <c r="D56" s="9">
        <v>206.7</v>
      </c>
      <c r="E56" s="44"/>
      <c r="F56" s="29"/>
    </row>
    <row r="57" spans="1:6" ht="42.6" customHeight="1" x14ac:dyDescent="0.3">
      <c r="A57" s="63" t="s">
        <v>153</v>
      </c>
      <c r="B57" s="64"/>
      <c r="C57" s="65"/>
      <c r="D57" s="9">
        <v>9929.4</v>
      </c>
      <c r="E57" s="44"/>
      <c r="F57" s="29"/>
    </row>
    <row r="58" spans="1:6" x14ac:dyDescent="0.3">
      <c r="A58" s="63" t="s">
        <v>154</v>
      </c>
      <c r="B58" s="64"/>
      <c r="C58" s="65"/>
      <c r="D58" s="9">
        <v>15096.2</v>
      </c>
      <c r="E58" s="44"/>
      <c r="F58" s="29"/>
    </row>
    <row r="59" spans="1:6" x14ac:dyDescent="0.3">
      <c r="A59" s="63" t="s">
        <v>155</v>
      </c>
      <c r="B59" s="64"/>
      <c r="C59" s="65"/>
      <c r="D59" s="9">
        <v>3238.8</v>
      </c>
      <c r="E59" s="44"/>
      <c r="F59" s="29"/>
    </row>
    <row r="60" spans="1:6" x14ac:dyDescent="0.3">
      <c r="A60" s="63" t="s">
        <v>156</v>
      </c>
      <c r="B60" s="64"/>
      <c r="C60" s="65"/>
      <c r="D60" s="9">
        <v>45147.6</v>
      </c>
      <c r="E60" s="44"/>
      <c r="F60" s="29"/>
    </row>
    <row r="61" spans="1:6" ht="27" customHeight="1" x14ac:dyDescent="0.3">
      <c r="A61" s="63" t="s">
        <v>157</v>
      </c>
      <c r="B61" s="64"/>
      <c r="C61" s="65"/>
      <c r="D61" s="9">
        <v>104.6</v>
      </c>
      <c r="E61" s="44"/>
      <c r="F61" s="29"/>
    </row>
    <row r="62" spans="1:6" ht="50.4" customHeight="1" x14ac:dyDescent="0.3">
      <c r="A62" s="63" t="s">
        <v>158</v>
      </c>
      <c r="B62" s="64"/>
      <c r="C62" s="65"/>
      <c r="D62" s="9">
        <v>1753.8</v>
      </c>
      <c r="E62" s="44"/>
      <c r="F62" s="29"/>
    </row>
    <row r="63" spans="1:6" ht="27" customHeight="1" x14ac:dyDescent="0.3">
      <c r="A63" s="63" t="s">
        <v>159</v>
      </c>
      <c r="B63" s="64"/>
      <c r="C63" s="65"/>
      <c r="D63" s="9">
        <v>3386.9</v>
      </c>
      <c r="E63" s="44"/>
      <c r="F63" s="29"/>
    </row>
    <row r="64" spans="1:6" ht="23.4" customHeight="1" x14ac:dyDescent="0.3">
      <c r="A64" s="63" t="s">
        <v>160</v>
      </c>
      <c r="B64" s="64"/>
      <c r="C64" s="65"/>
      <c r="D64" s="9">
        <v>27.1</v>
      </c>
      <c r="E64" s="44"/>
      <c r="F64" s="29"/>
    </row>
    <row r="65" spans="1:6" ht="26.4" customHeight="1" x14ac:dyDescent="0.3">
      <c r="A65" s="63" t="s">
        <v>161</v>
      </c>
      <c r="B65" s="64"/>
      <c r="C65" s="65"/>
      <c r="D65" s="9">
        <v>2653.2</v>
      </c>
      <c r="E65" s="44"/>
      <c r="F65" s="29"/>
    </row>
    <row r="66" spans="1:6" x14ac:dyDescent="0.3">
      <c r="A66" s="63" t="s">
        <v>162</v>
      </c>
      <c r="B66" s="64"/>
      <c r="C66" s="65"/>
      <c r="D66" s="9">
        <v>60.8</v>
      </c>
      <c r="E66" s="44"/>
      <c r="F66" s="29"/>
    </row>
    <row r="67" spans="1:6" x14ac:dyDescent="0.3">
      <c r="A67" s="63" t="s">
        <v>163</v>
      </c>
      <c r="B67" s="64"/>
      <c r="C67" s="65"/>
      <c r="D67" s="9">
        <v>651.1</v>
      </c>
      <c r="E67" s="44"/>
      <c r="F67" s="29"/>
    </row>
    <row r="68" spans="1:6" ht="55.2" customHeight="1" x14ac:dyDescent="0.3">
      <c r="A68" s="55" t="s">
        <v>166</v>
      </c>
      <c r="B68" s="54"/>
      <c r="C68" s="54"/>
      <c r="D68" s="9">
        <v>247269</v>
      </c>
      <c r="E68" s="44"/>
      <c r="F68" s="29"/>
    </row>
    <row r="69" spans="1:6" ht="18" customHeight="1" x14ac:dyDescent="0.3">
      <c r="A69" s="61" t="s">
        <v>164</v>
      </c>
      <c r="B69" s="62"/>
      <c r="C69" s="62"/>
      <c r="D69" s="9">
        <v>891256</v>
      </c>
      <c r="E69" s="44"/>
      <c r="F69" s="29"/>
    </row>
    <row r="70" spans="1:6" x14ac:dyDescent="0.3">
      <c r="A70" s="56" t="s">
        <v>12</v>
      </c>
      <c r="B70" s="57"/>
      <c r="C70" s="57"/>
      <c r="D70" s="69">
        <f>D72+D71-D5</f>
        <v>6066012.5300400006</v>
      </c>
      <c r="E70" s="44"/>
      <c r="F70" s="29" t="s">
        <v>35</v>
      </c>
    </row>
    <row r="71" spans="1:6" x14ac:dyDescent="0.3">
      <c r="A71" s="56" t="s">
        <v>13</v>
      </c>
      <c r="B71" s="57"/>
      <c r="C71" s="57"/>
      <c r="D71" s="69">
        <f>B113+'Муниципальные районы'!P38</f>
        <v>9469979.43004</v>
      </c>
      <c r="E71" s="44"/>
    </row>
    <row r="72" spans="1:6" x14ac:dyDescent="0.3">
      <c r="A72" s="49" t="s">
        <v>168</v>
      </c>
      <c r="B72" s="50"/>
      <c r="C72" s="50"/>
      <c r="D72" s="8">
        <v>1181331.8</v>
      </c>
      <c r="E72" s="22"/>
    </row>
    <row r="73" spans="1:6" x14ac:dyDescent="0.3">
      <c r="A73" s="58" t="s">
        <v>14</v>
      </c>
      <c r="B73" s="59"/>
      <c r="C73" s="59"/>
      <c r="D73" s="8"/>
      <c r="E73" s="22"/>
    </row>
    <row r="74" spans="1:6" x14ac:dyDescent="0.3">
      <c r="A74" s="58" t="s">
        <v>15</v>
      </c>
      <c r="B74" s="59"/>
      <c r="C74" s="59"/>
      <c r="D74" s="7">
        <v>954466.2</v>
      </c>
      <c r="E74" s="22"/>
    </row>
    <row r="75" spans="1:6" x14ac:dyDescent="0.3">
      <c r="A75" s="23"/>
      <c r="B75" s="24"/>
      <c r="C75" s="24"/>
      <c r="D75" s="22"/>
      <c r="E75" s="22"/>
    </row>
    <row r="76" spans="1:6" x14ac:dyDescent="0.3">
      <c r="A76" s="25" t="s">
        <v>16</v>
      </c>
      <c r="B76" s="10"/>
      <c r="C76" s="10"/>
      <c r="D76" s="11"/>
      <c r="E76" s="11"/>
    </row>
    <row r="77" spans="1:6" x14ac:dyDescent="0.3">
      <c r="A77" s="51" t="s">
        <v>17</v>
      </c>
      <c r="B77" s="53" t="s">
        <v>2</v>
      </c>
      <c r="C77" s="60" t="s">
        <v>3</v>
      </c>
      <c r="D77" s="60"/>
      <c r="E77" s="60"/>
    </row>
    <row r="78" spans="1:6" ht="90" customHeight="1" x14ac:dyDescent="0.3">
      <c r="A78" s="52"/>
      <c r="B78" s="53"/>
      <c r="C78" s="45" t="s">
        <v>4</v>
      </c>
      <c r="D78" s="45" t="s">
        <v>5</v>
      </c>
      <c r="E78" s="26" t="s">
        <v>33</v>
      </c>
    </row>
    <row r="79" spans="1:6" x14ac:dyDescent="0.3">
      <c r="A79" s="12" t="s">
        <v>71</v>
      </c>
      <c r="B79" s="37">
        <v>20065.139599999999</v>
      </c>
      <c r="C79" s="37">
        <v>14057.11679</v>
      </c>
      <c r="D79" s="37">
        <v>3916.2155400000001</v>
      </c>
      <c r="E79" s="37"/>
    </row>
    <row r="80" spans="1:6" x14ac:dyDescent="0.3">
      <c r="A80" s="12" t="s">
        <v>72</v>
      </c>
      <c r="B80" s="37">
        <v>3575.3168999999998</v>
      </c>
      <c r="C80" s="37">
        <v>2496.18039</v>
      </c>
      <c r="D80" s="37">
        <v>8.8831000000000007</v>
      </c>
      <c r="E80" s="37"/>
    </row>
    <row r="81" spans="1:5" x14ac:dyDescent="0.3">
      <c r="A81" s="12" t="s">
        <v>73</v>
      </c>
      <c r="B81" s="37">
        <v>4958.3068000000003</v>
      </c>
      <c r="C81" s="37">
        <v>2104.8141799999999</v>
      </c>
      <c r="D81" s="37">
        <v>885.34662000000003</v>
      </c>
      <c r="E81" s="37"/>
    </row>
    <row r="82" spans="1:5" x14ac:dyDescent="0.3">
      <c r="A82" s="12" t="s">
        <v>74</v>
      </c>
      <c r="B82" s="37">
        <v>73897.928499999995</v>
      </c>
      <c r="C82" s="37">
        <v>20463.13135</v>
      </c>
      <c r="D82" s="37">
        <v>8113.3006699999996</v>
      </c>
      <c r="E82" s="37">
        <v>314.17676999999998</v>
      </c>
    </row>
    <row r="83" spans="1:5" ht="27.6" x14ac:dyDescent="0.3">
      <c r="A83" s="12" t="s">
        <v>75</v>
      </c>
      <c r="B83" s="37">
        <v>47764.873610000002</v>
      </c>
      <c r="C83" s="37">
        <v>4965.6630599999999</v>
      </c>
      <c r="D83" s="37">
        <v>1177.6737900000001</v>
      </c>
      <c r="E83" s="37">
        <v>5232.2690000000002</v>
      </c>
    </row>
    <row r="84" spans="1:5" x14ac:dyDescent="0.3">
      <c r="A84" s="12" t="s">
        <v>76</v>
      </c>
      <c r="B84" s="37">
        <v>16602.777310000001</v>
      </c>
      <c r="C84" s="37">
        <v>5674.1425099999997</v>
      </c>
      <c r="D84" s="37">
        <v>1892.32726</v>
      </c>
      <c r="E84" s="37"/>
    </row>
    <row r="85" spans="1:5" x14ac:dyDescent="0.3">
      <c r="A85" s="12" t="s">
        <v>77</v>
      </c>
      <c r="B85" s="37">
        <v>1917.8396</v>
      </c>
      <c r="C85" s="37">
        <v>960.88664000000006</v>
      </c>
      <c r="D85" s="37">
        <v>587.58879000000002</v>
      </c>
      <c r="E85" s="37"/>
    </row>
    <row r="86" spans="1:5" ht="27.6" x14ac:dyDescent="0.3">
      <c r="A86" s="12" t="s">
        <v>78</v>
      </c>
      <c r="B86" s="37">
        <v>98559.787540000005</v>
      </c>
      <c r="C86" s="37">
        <v>5054.6886800000002</v>
      </c>
      <c r="D86" s="37">
        <v>2180.7629200000001</v>
      </c>
      <c r="E86" s="37"/>
    </row>
    <row r="87" spans="1:5" x14ac:dyDescent="0.3">
      <c r="A87" s="12" t="s">
        <v>79</v>
      </c>
      <c r="B87" s="37">
        <v>36207.616600000001</v>
      </c>
      <c r="C87" s="37">
        <v>5493.1231399999997</v>
      </c>
      <c r="D87" s="37"/>
      <c r="E87" s="37"/>
    </row>
    <row r="88" spans="1:5" x14ac:dyDescent="0.3">
      <c r="A88" s="12" t="s">
        <v>80</v>
      </c>
      <c r="B88" s="37">
        <v>2785936.4200200001</v>
      </c>
      <c r="C88" s="37">
        <v>10347.42799</v>
      </c>
      <c r="D88" s="37">
        <v>3136.1440400000001</v>
      </c>
      <c r="E88" s="37">
        <v>21755.163</v>
      </c>
    </row>
    <row r="89" spans="1:5" x14ac:dyDescent="0.3">
      <c r="A89" s="12" t="s">
        <v>81</v>
      </c>
      <c r="B89" s="37">
        <v>449065.43492999999</v>
      </c>
      <c r="C89" s="37">
        <v>6745.6207599999998</v>
      </c>
      <c r="D89" s="37">
        <v>1871.7798600000001</v>
      </c>
      <c r="E89" s="37">
        <v>738.62838999999997</v>
      </c>
    </row>
    <row r="90" spans="1:5" x14ac:dyDescent="0.3">
      <c r="A90" s="12" t="s">
        <v>82</v>
      </c>
      <c r="B90" s="37">
        <v>855512.13777999999</v>
      </c>
      <c r="C90" s="37">
        <v>16299.513569999999</v>
      </c>
      <c r="D90" s="37">
        <v>3839.42038</v>
      </c>
      <c r="E90" s="37">
        <v>315055.95266000001</v>
      </c>
    </row>
    <row r="91" spans="1:5" ht="27.6" x14ac:dyDescent="0.3">
      <c r="A91" s="12" t="s">
        <v>83</v>
      </c>
      <c r="B91" s="37">
        <v>768608.95446000004</v>
      </c>
      <c r="C91" s="37">
        <v>24245.437470000001</v>
      </c>
      <c r="D91" s="37">
        <v>6108.3999800000001</v>
      </c>
      <c r="E91" s="37">
        <v>531446.58455000003</v>
      </c>
    </row>
    <row r="92" spans="1:5" x14ac:dyDescent="0.3">
      <c r="A92" s="12" t="s">
        <v>84</v>
      </c>
      <c r="B92" s="37">
        <v>78585.818549999996</v>
      </c>
      <c r="C92" s="37">
        <v>1443.9888800000001</v>
      </c>
      <c r="D92" s="37">
        <v>637.07835</v>
      </c>
      <c r="E92" s="37"/>
    </row>
    <row r="93" spans="1:5" x14ac:dyDescent="0.3">
      <c r="A93" s="12" t="s">
        <v>85</v>
      </c>
      <c r="B93" s="37">
        <v>102749.82498</v>
      </c>
      <c r="C93" s="37">
        <v>60595.757369999999</v>
      </c>
      <c r="D93" s="37">
        <v>18375.758229999999</v>
      </c>
      <c r="E93" s="37"/>
    </row>
    <row r="94" spans="1:5" x14ac:dyDescent="0.3">
      <c r="A94" s="12" t="s">
        <v>86</v>
      </c>
      <c r="B94" s="37">
        <v>11436.82446</v>
      </c>
      <c r="C94" s="37">
        <v>1465.80026</v>
      </c>
      <c r="D94" s="37">
        <v>604.57740000000001</v>
      </c>
      <c r="E94" s="37"/>
    </row>
    <row r="95" spans="1:5" x14ac:dyDescent="0.3">
      <c r="A95" s="12" t="s">
        <v>87</v>
      </c>
      <c r="B95" s="37">
        <v>16771.410940000002</v>
      </c>
      <c r="C95" s="37">
        <v>3726.2278200000001</v>
      </c>
      <c r="D95" s="37">
        <v>1142.8760500000001</v>
      </c>
      <c r="E95" s="37">
        <v>39.875</v>
      </c>
    </row>
    <row r="96" spans="1:5" x14ac:dyDescent="0.3">
      <c r="A96" s="12" t="s">
        <v>88</v>
      </c>
      <c r="B96" s="37">
        <v>50461.791879999997</v>
      </c>
      <c r="C96" s="37">
        <v>18851.387480000001</v>
      </c>
      <c r="D96" s="37">
        <v>5421.4908699999996</v>
      </c>
      <c r="E96" s="37">
        <v>16436.125619999999</v>
      </c>
    </row>
    <row r="97" spans="1:5" x14ac:dyDescent="0.3">
      <c r="A97" s="12" t="s">
        <v>89</v>
      </c>
      <c r="B97" s="37">
        <v>14837.1412</v>
      </c>
      <c r="C97" s="37">
        <v>1047.2010399999999</v>
      </c>
      <c r="D97" s="37">
        <v>-5.7006699999999997</v>
      </c>
      <c r="E97" s="37"/>
    </row>
    <row r="98" spans="1:5" x14ac:dyDescent="0.3">
      <c r="A98" s="12" t="s">
        <v>90</v>
      </c>
      <c r="B98" s="37">
        <v>302421.35969000001</v>
      </c>
      <c r="C98" s="37">
        <v>4728.0642600000001</v>
      </c>
      <c r="D98" s="37">
        <v>1128.7027</v>
      </c>
      <c r="E98" s="37"/>
    </row>
    <row r="99" spans="1:5" x14ac:dyDescent="0.3">
      <c r="A99" s="12" t="s">
        <v>91</v>
      </c>
      <c r="B99" s="37">
        <v>29702.771049999999</v>
      </c>
      <c r="C99" s="37">
        <v>16407.91128</v>
      </c>
      <c r="D99" s="37">
        <v>4883.4729900000002</v>
      </c>
      <c r="E99" s="37"/>
    </row>
    <row r="100" spans="1:5" x14ac:dyDescent="0.3">
      <c r="A100" s="12" t="s">
        <v>92</v>
      </c>
      <c r="B100" s="37">
        <v>3622.2303299999999</v>
      </c>
      <c r="C100" s="37">
        <v>2311.55593</v>
      </c>
      <c r="D100" s="37">
        <v>858.04213000000004</v>
      </c>
      <c r="E100" s="37"/>
    </row>
    <row r="101" spans="1:5" x14ac:dyDescent="0.3">
      <c r="A101" s="12" t="s">
        <v>93</v>
      </c>
      <c r="B101" s="37">
        <v>2532.6832800000002</v>
      </c>
      <c r="C101" s="37">
        <v>1801.6206500000001</v>
      </c>
      <c r="D101" s="37">
        <v>536.01310999999998</v>
      </c>
      <c r="E101" s="37"/>
    </row>
    <row r="102" spans="1:5" x14ac:dyDescent="0.3">
      <c r="A102" s="12" t="s">
        <v>94</v>
      </c>
      <c r="B102" s="37">
        <v>3258.9001699999999</v>
      </c>
      <c r="C102" s="37">
        <v>2334.5860699999998</v>
      </c>
      <c r="D102" s="37">
        <v>694.84136999999998</v>
      </c>
      <c r="E102" s="37"/>
    </row>
    <row r="103" spans="1:5" x14ac:dyDescent="0.3">
      <c r="A103" s="12" t="s">
        <v>95</v>
      </c>
      <c r="B103" s="37">
        <v>623.78795000000002</v>
      </c>
      <c r="C103" s="37">
        <v>583.63373999999999</v>
      </c>
      <c r="D103" s="37"/>
      <c r="E103" s="37"/>
    </row>
    <row r="104" spans="1:5" x14ac:dyDescent="0.3">
      <c r="A104" s="12" t="s">
        <v>96</v>
      </c>
      <c r="B104" s="37">
        <v>951524.38762000005</v>
      </c>
      <c r="C104" s="37">
        <v>24309.638770000001</v>
      </c>
      <c r="D104" s="37">
        <v>7677.2475700000005</v>
      </c>
      <c r="E104" s="37"/>
    </row>
    <row r="105" spans="1:5" x14ac:dyDescent="0.3">
      <c r="A105" s="12" t="s">
        <v>97</v>
      </c>
      <c r="B105" s="37">
        <v>98061.345209999999</v>
      </c>
      <c r="C105" s="37">
        <v>761.13</v>
      </c>
      <c r="D105" s="37">
        <v>732.04763000000003</v>
      </c>
      <c r="E105" s="37"/>
    </row>
    <row r="106" spans="1:5" x14ac:dyDescent="0.3">
      <c r="A106" s="12" t="s">
        <v>98</v>
      </c>
      <c r="B106" s="37">
        <v>39500.829960000003</v>
      </c>
      <c r="C106" s="37">
        <v>9195.2184600000001</v>
      </c>
      <c r="D106" s="37">
        <v>3611.3530599999999</v>
      </c>
      <c r="E106" s="37">
        <v>152.14116999999999</v>
      </c>
    </row>
    <row r="107" spans="1:5" x14ac:dyDescent="0.3">
      <c r="A107" s="12" t="s">
        <v>99</v>
      </c>
      <c r="B107" s="37">
        <v>288.31639000000001</v>
      </c>
      <c r="C107" s="37">
        <v>281.64314000000002</v>
      </c>
      <c r="D107" s="37">
        <v>3.0908500000000001</v>
      </c>
      <c r="E107" s="37"/>
    </row>
    <row r="108" spans="1:5" x14ac:dyDescent="0.3">
      <c r="A108" s="12" t="s">
        <v>100</v>
      </c>
      <c r="B108" s="37">
        <v>759.25721999999996</v>
      </c>
      <c r="C108" s="37">
        <v>481.67932000000002</v>
      </c>
      <c r="D108" s="37">
        <v>141.76</v>
      </c>
      <c r="E108" s="37"/>
    </row>
    <row r="109" spans="1:5" ht="27.6" x14ac:dyDescent="0.3">
      <c r="A109" s="12" t="s">
        <v>101</v>
      </c>
      <c r="B109" s="37">
        <v>9858.5867799999996</v>
      </c>
      <c r="C109" s="37">
        <v>6755.9871800000001</v>
      </c>
      <c r="D109" s="37">
        <v>1827.49054</v>
      </c>
      <c r="E109" s="37">
        <v>82.618600000000001</v>
      </c>
    </row>
    <row r="110" spans="1:5" ht="27.6" x14ac:dyDescent="0.3">
      <c r="A110" s="12" t="s">
        <v>102</v>
      </c>
      <c r="B110" s="37">
        <v>37752.347549999999</v>
      </c>
      <c r="C110" s="37">
        <v>1130.9919400000001</v>
      </c>
      <c r="D110" s="37">
        <v>663.32929999999999</v>
      </c>
      <c r="E110" s="37"/>
    </row>
    <row r="111" spans="1:5" ht="27.6" x14ac:dyDescent="0.3">
      <c r="A111" s="12" t="s">
        <v>103</v>
      </c>
      <c r="B111" s="37">
        <v>9515.7246200000009</v>
      </c>
      <c r="C111" s="37">
        <v>2230.9474500000001</v>
      </c>
      <c r="D111" s="37">
        <v>982.74734999999998</v>
      </c>
      <c r="E111" s="37"/>
    </row>
    <row r="112" spans="1:5" ht="27.6" x14ac:dyDescent="0.3">
      <c r="A112" s="12" t="s">
        <v>104</v>
      </c>
      <c r="B112" s="37">
        <v>30494.47725</v>
      </c>
      <c r="C112" s="37">
        <v>3891.3456700000002</v>
      </c>
      <c r="D112" s="37">
        <v>1712.3914400000001</v>
      </c>
      <c r="E112" s="37"/>
    </row>
    <row r="113" spans="1:5" x14ac:dyDescent="0.3">
      <c r="A113" s="27" t="s">
        <v>2</v>
      </c>
      <c r="B113" s="38">
        <v>6957432.3507300001</v>
      </c>
      <c r="C113" s="38">
        <v>283244.06323999999</v>
      </c>
      <c r="D113" s="38">
        <v>85346.453219999996</v>
      </c>
      <c r="E113" s="38">
        <v>891253.53475999995</v>
      </c>
    </row>
  </sheetData>
  <mergeCells count="75">
    <mergeCell ref="A68:C68"/>
    <mergeCell ref="A64:C64"/>
    <mergeCell ref="A65:C65"/>
    <mergeCell ref="A66:C66"/>
    <mergeCell ref="A67:C67"/>
    <mergeCell ref="A9:C9"/>
    <mergeCell ref="A59:C59"/>
    <mergeCell ref="A60:C60"/>
    <mergeCell ref="A61:C61"/>
    <mergeCell ref="A62:C62"/>
    <mergeCell ref="A63:C63"/>
    <mergeCell ref="A54:C54"/>
    <mergeCell ref="A55:C55"/>
    <mergeCell ref="A56:C56"/>
    <mergeCell ref="A57:C57"/>
    <mergeCell ref="A58:C58"/>
    <mergeCell ref="A49:C49"/>
    <mergeCell ref="A50:C50"/>
    <mergeCell ref="A51:C51"/>
    <mergeCell ref="A52:C52"/>
    <mergeCell ref="A53:C53"/>
    <mergeCell ref="A44:C44"/>
    <mergeCell ref="A45:C45"/>
    <mergeCell ref="A46:C46"/>
    <mergeCell ref="A47:C47"/>
    <mergeCell ref="A48:C48"/>
    <mergeCell ref="A39:C39"/>
    <mergeCell ref="A40:C40"/>
    <mergeCell ref="A41:C41"/>
    <mergeCell ref="A42:C42"/>
    <mergeCell ref="A43:C43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6:C26"/>
    <mergeCell ref="A27:C27"/>
    <mergeCell ref="A28:C28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11:C11"/>
    <mergeCell ref="A12:C12"/>
    <mergeCell ref="A13:C13"/>
    <mergeCell ref="A14:C14"/>
    <mergeCell ref="A15:C15"/>
    <mergeCell ref="A1:D1"/>
    <mergeCell ref="A2:D2"/>
    <mergeCell ref="A5:C5"/>
    <mergeCell ref="A72:C72"/>
    <mergeCell ref="A77:A78"/>
    <mergeCell ref="B77:B78"/>
    <mergeCell ref="A6:C6"/>
    <mergeCell ref="A7:C7"/>
    <mergeCell ref="A8:C8"/>
    <mergeCell ref="A70:C70"/>
    <mergeCell ref="A71:C71"/>
    <mergeCell ref="A73:C73"/>
    <mergeCell ref="A74:C74"/>
    <mergeCell ref="C77:E77"/>
    <mergeCell ref="A69:C69"/>
    <mergeCell ref="A10:C10"/>
  </mergeCells>
  <pageMargins left="0.70866141732283472" right="0.70866141732283472" top="0.32" bottom="0.41" header="0.2" footer="0.21"/>
  <pageSetup paperSize="9" scale="61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view="pageBreakPreview" topLeftCell="A34" zoomScaleNormal="100" zoomScaleSheetLayoutView="100" workbookViewId="0">
      <selection activeCell="D47" sqref="D47"/>
    </sheetView>
  </sheetViews>
  <sheetFormatPr defaultRowHeight="14.4" x14ac:dyDescent="0.3"/>
  <cols>
    <col min="1" max="1" width="36.5546875" customWidth="1"/>
    <col min="2" max="2" width="13.109375" customWidth="1"/>
    <col min="3" max="3" width="10.5546875" customWidth="1"/>
    <col min="4" max="4" width="13.44140625" customWidth="1"/>
    <col min="5" max="6" width="13.109375" customWidth="1"/>
    <col min="7" max="7" width="13.5546875" customWidth="1"/>
    <col min="8" max="8" width="13.6640625" customWidth="1"/>
    <col min="9" max="9" width="13.88671875" customWidth="1"/>
    <col min="10" max="10" width="12.6640625" customWidth="1"/>
    <col min="11" max="11" width="11" customWidth="1"/>
    <col min="12" max="12" width="13.5546875" customWidth="1"/>
    <col min="13" max="13" width="13.88671875" customWidth="1"/>
    <col min="14" max="15" width="13.21875" customWidth="1"/>
    <col min="16" max="16" width="11" customWidth="1"/>
  </cols>
  <sheetData>
    <row r="1" spans="1:20" s="17" customFormat="1" ht="15.6" x14ac:dyDescent="0.3">
      <c r="A1" s="20"/>
      <c r="C1" s="18" t="s">
        <v>8</v>
      </c>
    </row>
    <row r="2" spans="1:20" x14ac:dyDescent="0.3">
      <c r="A2" s="21" t="str">
        <f>TEXT(EndData2,"[$-FC19]ДД.ММ.ГГГ")</f>
        <v>00.01.1900</v>
      </c>
      <c r="C2" s="13"/>
      <c r="P2" s="15" t="s">
        <v>7</v>
      </c>
    </row>
    <row r="3" spans="1:20" s="16" customFormat="1" ht="52.8" x14ac:dyDescent="0.25">
      <c r="A3" s="19" t="s">
        <v>18</v>
      </c>
      <c r="B3" s="35" t="s">
        <v>19</v>
      </c>
      <c r="C3" s="36" t="s">
        <v>20</v>
      </c>
      <c r="D3" s="36" t="s">
        <v>21</v>
      </c>
      <c r="E3" s="36" t="s">
        <v>22</v>
      </c>
      <c r="F3" s="36" t="s">
        <v>23</v>
      </c>
      <c r="G3" s="36" t="s">
        <v>24</v>
      </c>
      <c r="H3" s="36" t="s">
        <v>25</v>
      </c>
      <c r="I3" s="36" t="s">
        <v>26</v>
      </c>
      <c r="J3" s="36" t="s">
        <v>27</v>
      </c>
      <c r="K3" s="36" t="s">
        <v>28</v>
      </c>
      <c r="L3" s="36" t="s">
        <v>29</v>
      </c>
      <c r="M3" s="36" t="s">
        <v>30</v>
      </c>
      <c r="N3" s="36" t="s">
        <v>31</v>
      </c>
      <c r="O3" s="36" t="s">
        <v>32</v>
      </c>
      <c r="P3" s="14" t="s">
        <v>6</v>
      </c>
    </row>
    <row r="4" spans="1:20" ht="55.2" x14ac:dyDescent="0.3">
      <c r="A4" s="34" t="s">
        <v>36</v>
      </c>
      <c r="B4" s="39">
        <v>20000</v>
      </c>
      <c r="C4" s="39">
        <v>20209.25</v>
      </c>
      <c r="D4" s="39">
        <v>10268.75</v>
      </c>
      <c r="E4" s="39">
        <v>6416</v>
      </c>
      <c r="F4" s="39">
        <v>5515</v>
      </c>
      <c r="G4" s="39">
        <v>22792.833330000001</v>
      </c>
      <c r="H4" s="39">
        <v>13123.143</v>
      </c>
      <c r="I4" s="39">
        <v>11000</v>
      </c>
      <c r="J4" s="39">
        <v>9360.6666700000005</v>
      </c>
      <c r="K4" s="39">
        <v>6386.75</v>
      </c>
      <c r="L4" s="39">
        <v>25826</v>
      </c>
      <c r="M4" s="39">
        <v>5235.8333199999997</v>
      </c>
      <c r="N4" s="39">
        <v>15596.833000000001</v>
      </c>
      <c r="O4" s="39">
        <v>19000</v>
      </c>
      <c r="P4" s="40">
        <v>190731.05932</v>
      </c>
      <c r="Q4" s="33"/>
      <c r="R4" s="33"/>
      <c r="S4" s="33"/>
      <c r="T4" s="33"/>
    </row>
    <row r="5" spans="1:20" ht="41.4" x14ac:dyDescent="0.3">
      <c r="A5" s="34" t="s">
        <v>37</v>
      </c>
      <c r="B5" s="39">
        <v>100</v>
      </c>
      <c r="C5" s="39">
        <v>33975.415999999997</v>
      </c>
      <c r="D5" s="39">
        <v>11169.81704</v>
      </c>
      <c r="E5" s="39"/>
      <c r="F5" s="39">
        <v>253</v>
      </c>
      <c r="G5" s="39">
        <v>15900.166660000001</v>
      </c>
      <c r="H5" s="39">
        <v>987.10500000000002</v>
      </c>
      <c r="I5" s="39"/>
      <c r="J5" s="39">
        <v>957.15274999999997</v>
      </c>
      <c r="K5" s="39">
        <v>13195</v>
      </c>
      <c r="L5" s="39"/>
      <c r="M5" s="39">
        <v>309.75</v>
      </c>
      <c r="N5" s="39">
        <v>2676.7</v>
      </c>
      <c r="O5" s="39">
        <v>2352.2892000000002</v>
      </c>
      <c r="P5" s="40">
        <v>81876.396649999995</v>
      </c>
      <c r="Q5" s="33"/>
      <c r="R5" s="33"/>
      <c r="S5" s="33"/>
      <c r="T5" s="33"/>
    </row>
    <row r="6" spans="1:20" ht="55.2" x14ac:dyDescent="0.3">
      <c r="A6" s="34" t="s">
        <v>38</v>
      </c>
      <c r="B6" s="39">
        <v>85898.873770000006</v>
      </c>
      <c r="C6" s="39">
        <v>35055.25</v>
      </c>
      <c r="D6" s="39">
        <v>14442.333000000001</v>
      </c>
      <c r="E6" s="39">
        <v>4414</v>
      </c>
      <c r="F6" s="39">
        <v>495</v>
      </c>
      <c r="G6" s="39">
        <v>17088.25</v>
      </c>
      <c r="H6" s="39">
        <v>7197.625</v>
      </c>
      <c r="I6" s="39">
        <v>2583</v>
      </c>
      <c r="J6" s="39">
        <v>28406.669000000002</v>
      </c>
      <c r="K6" s="39">
        <v>5471.3</v>
      </c>
      <c r="L6" s="39">
        <v>10390.083329999999</v>
      </c>
      <c r="M6" s="39">
        <v>7066.25</v>
      </c>
      <c r="N6" s="39">
        <v>7250</v>
      </c>
      <c r="O6" s="39">
        <v>26549.556670000002</v>
      </c>
      <c r="P6" s="40">
        <v>252308.19076999999</v>
      </c>
      <c r="Q6" s="33"/>
      <c r="R6" s="33"/>
      <c r="S6" s="33"/>
      <c r="T6" s="33"/>
    </row>
    <row r="7" spans="1:20" ht="124.2" x14ac:dyDescent="0.3">
      <c r="A7" s="34" t="s">
        <v>39</v>
      </c>
      <c r="B7" s="39"/>
      <c r="C7" s="39">
        <v>12766.896210000001</v>
      </c>
      <c r="D7" s="39">
        <v>1681.82609</v>
      </c>
      <c r="E7" s="39">
        <v>150</v>
      </c>
      <c r="F7" s="39">
        <v>892.27652999999998</v>
      </c>
      <c r="G7" s="39">
        <v>1997.231</v>
      </c>
      <c r="H7" s="39"/>
      <c r="I7" s="39"/>
      <c r="J7" s="39">
        <v>2329.0542</v>
      </c>
      <c r="K7" s="39">
        <v>1004.409</v>
      </c>
      <c r="L7" s="39">
        <v>3523.96974</v>
      </c>
      <c r="M7" s="39">
        <v>2243.53271</v>
      </c>
      <c r="N7" s="39"/>
      <c r="O7" s="39">
        <v>2784.7389199999998</v>
      </c>
      <c r="P7" s="40">
        <v>29373.934399999998</v>
      </c>
      <c r="Q7" s="33"/>
      <c r="R7" s="33"/>
      <c r="S7" s="33"/>
      <c r="T7" s="33"/>
    </row>
    <row r="8" spans="1:20" ht="82.8" x14ac:dyDescent="0.3">
      <c r="A8" s="34" t="s">
        <v>40</v>
      </c>
      <c r="B8" s="39"/>
      <c r="C8" s="39">
        <v>4474.75</v>
      </c>
      <c r="D8" s="39">
        <v>652.75</v>
      </c>
      <c r="E8" s="39">
        <v>511</v>
      </c>
      <c r="F8" s="39">
        <v>173.5</v>
      </c>
      <c r="G8" s="39">
        <v>654.33333000000005</v>
      </c>
      <c r="H8" s="39">
        <v>367.29300000000001</v>
      </c>
      <c r="I8" s="39"/>
      <c r="J8" s="39"/>
      <c r="K8" s="39"/>
      <c r="L8" s="39">
        <v>267.25</v>
      </c>
      <c r="M8" s="39">
        <v>246.41667000000001</v>
      </c>
      <c r="N8" s="39">
        <v>247.833</v>
      </c>
      <c r="O8" s="39">
        <v>269</v>
      </c>
      <c r="P8" s="40">
        <v>7864.1260000000002</v>
      </c>
      <c r="Q8" s="33"/>
      <c r="R8" s="33"/>
      <c r="S8" s="33"/>
      <c r="T8" s="33"/>
    </row>
    <row r="9" spans="1:20" ht="96.6" x14ac:dyDescent="0.3">
      <c r="A9" s="34" t="s">
        <v>41</v>
      </c>
      <c r="B9" s="39">
        <v>664.00599999999997</v>
      </c>
      <c r="C9" s="39">
        <v>247.58681000000001</v>
      </c>
      <c r="D9" s="39">
        <v>186.833</v>
      </c>
      <c r="E9" s="39">
        <v>93</v>
      </c>
      <c r="F9" s="39"/>
      <c r="G9" s="39">
        <v>93.416659999999993</v>
      </c>
      <c r="H9" s="39"/>
      <c r="I9" s="39">
        <v>82</v>
      </c>
      <c r="J9" s="39">
        <v>93.415599999999998</v>
      </c>
      <c r="K9" s="39">
        <v>75</v>
      </c>
      <c r="L9" s="39">
        <v>51</v>
      </c>
      <c r="M9" s="39">
        <v>41.06</v>
      </c>
      <c r="N9" s="39"/>
      <c r="O9" s="39">
        <v>599.67899999999997</v>
      </c>
      <c r="P9" s="40">
        <v>2226.9970699999999</v>
      </c>
      <c r="Q9" s="33"/>
      <c r="R9" s="33"/>
      <c r="S9" s="33"/>
      <c r="T9" s="33"/>
    </row>
    <row r="10" spans="1:20" ht="96.6" x14ac:dyDescent="0.3">
      <c r="A10" s="34" t="s">
        <v>42</v>
      </c>
      <c r="B10" s="39">
        <v>2254.5729999999999</v>
      </c>
      <c r="C10" s="39">
        <v>1068.0316600000001</v>
      </c>
      <c r="D10" s="39">
        <v>240</v>
      </c>
      <c r="E10" s="39">
        <v>163</v>
      </c>
      <c r="F10" s="39">
        <v>40</v>
      </c>
      <c r="G10" s="39">
        <v>480</v>
      </c>
      <c r="H10" s="39">
        <v>100.625</v>
      </c>
      <c r="I10" s="39">
        <v>367</v>
      </c>
      <c r="J10" s="39">
        <v>508.58499999999998</v>
      </c>
      <c r="K10" s="39">
        <v>407</v>
      </c>
      <c r="L10" s="39">
        <v>88.805999999999997</v>
      </c>
      <c r="M10" s="39">
        <v>266.548</v>
      </c>
      <c r="N10" s="39">
        <v>282.95276999999999</v>
      </c>
      <c r="O10" s="39">
        <v>328.76620000000003</v>
      </c>
      <c r="P10" s="40">
        <v>6595.8876300000002</v>
      </c>
      <c r="Q10" s="33"/>
      <c r="R10" s="33"/>
      <c r="S10" s="33"/>
      <c r="T10" s="33"/>
    </row>
    <row r="11" spans="1:20" ht="124.2" x14ac:dyDescent="0.3">
      <c r="A11" s="34" t="s">
        <v>43</v>
      </c>
      <c r="B11" s="39">
        <v>18329.203939999999</v>
      </c>
      <c r="C11" s="39">
        <v>500</v>
      </c>
      <c r="D11" s="39"/>
      <c r="E11" s="39"/>
      <c r="F11" s="39"/>
      <c r="G11" s="39"/>
      <c r="H11" s="39"/>
      <c r="I11" s="39"/>
      <c r="J11" s="39">
        <v>80.900000000000006</v>
      </c>
      <c r="K11" s="39"/>
      <c r="L11" s="39"/>
      <c r="M11" s="39"/>
      <c r="N11" s="39"/>
      <c r="O11" s="39"/>
      <c r="P11" s="40">
        <v>18910.103940000001</v>
      </c>
      <c r="Q11" s="33"/>
      <c r="R11" s="33"/>
      <c r="S11" s="33"/>
      <c r="T11" s="33"/>
    </row>
    <row r="12" spans="1:20" ht="124.2" x14ac:dyDescent="0.3">
      <c r="A12" s="34" t="s">
        <v>44</v>
      </c>
      <c r="B12" s="39"/>
      <c r="C12" s="39">
        <v>4418.1758300000001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40">
        <v>4418.1758300000001</v>
      </c>
      <c r="Q12" s="33"/>
      <c r="R12" s="33"/>
      <c r="S12" s="33"/>
      <c r="T12" s="33"/>
    </row>
    <row r="13" spans="1:20" ht="110.4" x14ac:dyDescent="0.3">
      <c r="A13" s="34" t="s">
        <v>45</v>
      </c>
      <c r="B13" s="39"/>
      <c r="C13" s="39">
        <v>303.04969999999997</v>
      </c>
      <c r="D13" s="39"/>
      <c r="E13" s="39"/>
      <c r="F13" s="39"/>
      <c r="G13" s="39">
        <v>48</v>
      </c>
      <c r="H13" s="39"/>
      <c r="I13" s="39"/>
      <c r="J13" s="39">
        <v>70</v>
      </c>
      <c r="K13" s="39"/>
      <c r="L13" s="39"/>
      <c r="M13" s="39"/>
      <c r="N13" s="39"/>
      <c r="O13" s="39"/>
      <c r="P13" s="40">
        <v>421.04969999999997</v>
      </c>
      <c r="Q13" s="33"/>
      <c r="R13" s="33"/>
      <c r="S13" s="33"/>
      <c r="T13" s="33"/>
    </row>
    <row r="14" spans="1:20" ht="386.4" x14ac:dyDescent="0.3">
      <c r="A14" s="34" t="s">
        <v>46</v>
      </c>
      <c r="B14" s="39">
        <v>13000</v>
      </c>
      <c r="C14" s="39">
        <v>21238.295839999999</v>
      </c>
      <c r="D14" s="39">
        <v>3000</v>
      </c>
      <c r="E14" s="39">
        <v>2099.04268</v>
      </c>
      <c r="F14" s="39">
        <v>127.15</v>
      </c>
      <c r="G14" s="39">
        <v>4852.9160000000002</v>
      </c>
      <c r="H14" s="39">
        <v>1260.2149999999999</v>
      </c>
      <c r="I14" s="39">
        <v>353</v>
      </c>
      <c r="J14" s="39">
        <v>3100</v>
      </c>
      <c r="K14" s="39">
        <v>2050</v>
      </c>
      <c r="L14" s="39">
        <v>2115</v>
      </c>
      <c r="M14" s="39">
        <v>2000</v>
      </c>
      <c r="N14" s="39">
        <v>2086</v>
      </c>
      <c r="O14" s="39">
        <v>1230</v>
      </c>
      <c r="P14" s="40">
        <v>58511.61952</v>
      </c>
      <c r="Q14" s="33"/>
      <c r="R14" s="33"/>
      <c r="S14" s="33"/>
      <c r="T14" s="33"/>
    </row>
    <row r="15" spans="1:20" ht="179.4" x14ac:dyDescent="0.3">
      <c r="A15" s="34" t="s">
        <v>47</v>
      </c>
      <c r="B15" s="39">
        <v>344527.59295000002</v>
      </c>
      <c r="C15" s="39">
        <v>315300</v>
      </c>
      <c r="D15" s="39">
        <v>57271</v>
      </c>
      <c r="E15" s="39">
        <v>22750</v>
      </c>
      <c r="F15" s="39">
        <v>16545</v>
      </c>
      <c r="G15" s="39">
        <v>33008.17</v>
      </c>
      <c r="H15" s="39">
        <v>27110</v>
      </c>
      <c r="I15" s="39">
        <v>14088</v>
      </c>
      <c r="J15" s="39">
        <v>77299.520000000004</v>
      </c>
      <c r="K15" s="39">
        <v>20301.938999999998</v>
      </c>
      <c r="L15" s="39">
        <v>38815.64</v>
      </c>
      <c r="M15" s="39"/>
      <c r="N15" s="39">
        <v>48200</v>
      </c>
      <c r="O15" s="39">
        <v>43291.659</v>
      </c>
      <c r="P15" s="40">
        <v>1058508.52095</v>
      </c>
      <c r="Q15" s="33"/>
      <c r="R15" s="33"/>
      <c r="S15" s="33"/>
      <c r="T15" s="33"/>
    </row>
    <row r="16" spans="1:20" ht="110.4" x14ac:dyDescent="0.3">
      <c r="A16" s="34" t="s">
        <v>48</v>
      </c>
      <c r="B16" s="39">
        <v>10715.156000000001</v>
      </c>
      <c r="C16" s="39">
        <v>4499.9994399999996</v>
      </c>
      <c r="D16" s="39">
        <v>1150</v>
      </c>
      <c r="E16" s="39">
        <v>1898.1875</v>
      </c>
      <c r="F16" s="39">
        <v>475</v>
      </c>
      <c r="G16" s="39">
        <v>452.7</v>
      </c>
      <c r="H16" s="39">
        <v>841.02975000000004</v>
      </c>
      <c r="I16" s="39">
        <v>50</v>
      </c>
      <c r="J16" s="39">
        <v>2384.5500000000002</v>
      </c>
      <c r="K16" s="39"/>
      <c r="L16" s="39">
        <v>524.9</v>
      </c>
      <c r="M16" s="39"/>
      <c r="N16" s="39"/>
      <c r="O16" s="39">
        <v>750</v>
      </c>
      <c r="P16" s="40">
        <v>23741.522690000002</v>
      </c>
      <c r="Q16" s="33"/>
      <c r="R16" s="33"/>
      <c r="S16" s="33"/>
      <c r="T16" s="33"/>
    </row>
    <row r="17" spans="1:20" ht="165.6" x14ac:dyDescent="0.3">
      <c r="A17" s="34" t="s">
        <v>49</v>
      </c>
      <c r="B17" s="39">
        <v>33.696040000000004</v>
      </c>
      <c r="C17" s="39">
        <v>14.894880000000001</v>
      </c>
      <c r="D17" s="39"/>
      <c r="E17" s="39"/>
      <c r="F17" s="39"/>
      <c r="G17" s="39"/>
      <c r="H17" s="39"/>
      <c r="I17" s="39"/>
      <c r="J17" s="39">
        <v>3.7250000000000001</v>
      </c>
      <c r="K17" s="39"/>
      <c r="L17" s="39"/>
      <c r="M17" s="39"/>
      <c r="N17" s="39"/>
      <c r="O17" s="39"/>
      <c r="P17" s="40">
        <v>52.315919999999998</v>
      </c>
      <c r="Q17" s="33"/>
      <c r="R17" s="33"/>
      <c r="S17" s="33"/>
      <c r="T17" s="33"/>
    </row>
    <row r="18" spans="1:20" ht="138" x14ac:dyDescent="0.3">
      <c r="A18" s="34" t="s">
        <v>50</v>
      </c>
      <c r="B18" s="39">
        <v>8300</v>
      </c>
      <c r="C18" s="39">
        <v>3176.145</v>
      </c>
      <c r="D18" s="39">
        <v>455</v>
      </c>
      <c r="E18" s="39">
        <v>275</v>
      </c>
      <c r="F18" s="39">
        <v>93</v>
      </c>
      <c r="G18" s="39">
        <v>231.63</v>
      </c>
      <c r="H18" s="39">
        <v>101</v>
      </c>
      <c r="I18" s="39">
        <v>40.17</v>
      </c>
      <c r="J18" s="39">
        <v>2006</v>
      </c>
      <c r="K18" s="39">
        <v>240</v>
      </c>
      <c r="L18" s="39">
        <v>552.79999999999995</v>
      </c>
      <c r="M18" s="39"/>
      <c r="N18" s="39">
        <v>695.75</v>
      </c>
      <c r="O18" s="39">
        <v>414.97399999999999</v>
      </c>
      <c r="P18" s="40">
        <v>16581.469000000001</v>
      </c>
      <c r="Q18" s="33"/>
      <c r="R18" s="33"/>
      <c r="S18" s="33"/>
      <c r="T18" s="33"/>
    </row>
    <row r="19" spans="1:20" ht="151.80000000000001" x14ac:dyDescent="0.3">
      <c r="A19" s="34" t="s">
        <v>51</v>
      </c>
      <c r="B19" s="39">
        <v>243053.53946</v>
      </c>
      <c r="C19" s="39">
        <v>105753.5</v>
      </c>
      <c r="D19" s="39">
        <v>16011.5</v>
      </c>
      <c r="E19" s="39">
        <v>13850</v>
      </c>
      <c r="F19" s="39">
        <v>2714.41</v>
      </c>
      <c r="G19" s="39">
        <v>9363.2839999999997</v>
      </c>
      <c r="H19" s="39">
        <v>4400</v>
      </c>
      <c r="I19" s="39">
        <v>1650</v>
      </c>
      <c r="J19" s="39">
        <v>34111</v>
      </c>
      <c r="K19" s="39">
        <v>4490</v>
      </c>
      <c r="L19" s="39">
        <v>5313.4</v>
      </c>
      <c r="M19" s="39"/>
      <c r="N19" s="39">
        <v>14595</v>
      </c>
      <c r="O19" s="39">
        <v>6078.674</v>
      </c>
      <c r="P19" s="40">
        <v>461384.30745999998</v>
      </c>
      <c r="Q19" s="33"/>
      <c r="R19" s="33"/>
      <c r="S19" s="33"/>
      <c r="T19" s="33"/>
    </row>
    <row r="20" spans="1:20" ht="82.8" x14ac:dyDescent="0.3">
      <c r="A20" s="34" t="s">
        <v>52</v>
      </c>
      <c r="B20" s="39">
        <v>17752.305799999998</v>
      </c>
      <c r="C20" s="39">
        <v>3530.3339999999998</v>
      </c>
      <c r="D20" s="39">
        <v>2523</v>
      </c>
      <c r="E20" s="39">
        <v>720</v>
      </c>
      <c r="F20" s="39">
        <v>350</v>
      </c>
      <c r="G20" s="39">
        <v>2500</v>
      </c>
      <c r="H20" s="39">
        <v>75.022589999999994</v>
      </c>
      <c r="I20" s="39">
        <v>40</v>
      </c>
      <c r="J20" s="39">
        <v>1800</v>
      </c>
      <c r="K20" s="39">
        <v>370</v>
      </c>
      <c r="L20" s="39"/>
      <c r="M20" s="39">
        <v>400</v>
      </c>
      <c r="N20" s="39">
        <v>1298.873</v>
      </c>
      <c r="O20" s="39">
        <v>1103.2221999999999</v>
      </c>
      <c r="P20" s="40">
        <v>32462.757590000001</v>
      </c>
      <c r="Q20" s="33"/>
      <c r="R20" s="33"/>
      <c r="S20" s="33"/>
      <c r="T20" s="33"/>
    </row>
    <row r="21" spans="1:20" ht="110.4" x14ac:dyDescent="0.3">
      <c r="A21" s="34" t="s">
        <v>53</v>
      </c>
      <c r="B21" s="39">
        <v>8078.34458</v>
      </c>
      <c r="C21" s="39">
        <v>4500.8710000000001</v>
      </c>
      <c r="D21" s="39">
        <v>568</v>
      </c>
      <c r="E21" s="39">
        <v>335</v>
      </c>
      <c r="F21" s="39">
        <v>59</v>
      </c>
      <c r="G21" s="39">
        <v>113.596</v>
      </c>
      <c r="H21" s="39">
        <v>320</v>
      </c>
      <c r="I21" s="39">
        <v>100</v>
      </c>
      <c r="J21" s="39">
        <v>1085.2</v>
      </c>
      <c r="K21" s="39">
        <v>243.66499999999999</v>
      </c>
      <c r="L21" s="39">
        <v>308.60000000000002</v>
      </c>
      <c r="M21" s="39"/>
      <c r="N21" s="39">
        <v>410</v>
      </c>
      <c r="O21" s="39">
        <v>379.18806000000001</v>
      </c>
      <c r="P21" s="40">
        <v>16501.464639999998</v>
      </c>
      <c r="Q21" s="33"/>
      <c r="R21" s="33"/>
      <c r="S21" s="33"/>
      <c r="T21" s="33"/>
    </row>
    <row r="22" spans="1:20" ht="55.2" x14ac:dyDescent="0.3">
      <c r="A22" s="34" t="s">
        <v>54</v>
      </c>
      <c r="B22" s="39">
        <v>518.14200000000005</v>
      </c>
      <c r="C22" s="39">
        <v>282.05</v>
      </c>
      <c r="D22" s="39">
        <v>300</v>
      </c>
      <c r="E22" s="39">
        <v>240</v>
      </c>
      <c r="F22" s="39">
        <v>83</v>
      </c>
      <c r="G22" s="39"/>
      <c r="H22" s="39"/>
      <c r="I22" s="39">
        <v>35</v>
      </c>
      <c r="J22" s="39">
        <v>306.56599999999997</v>
      </c>
      <c r="K22" s="39">
        <v>75</v>
      </c>
      <c r="L22" s="39">
        <v>86.332999999999998</v>
      </c>
      <c r="M22" s="39">
        <v>93.14</v>
      </c>
      <c r="N22" s="39">
        <v>268</v>
      </c>
      <c r="O22" s="39"/>
      <c r="P22" s="40">
        <v>2287.2310000000002</v>
      </c>
      <c r="Q22" s="33"/>
      <c r="R22" s="33"/>
      <c r="S22" s="33"/>
      <c r="T22" s="33"/>
    </row>
    <row r="23" spans="1:20" ht="96.6" x14ac:dyDescent="0.3">
      <c r="A23" s="34" t="s">
        <v>55</v>
      </c>
      <c r="B23" s="39">
        <v>1100.8800000000001</v>
      </c>
      <c r="C23" s="39">
        <v>1546.09899</v>
      </c>
      <c r="D23" s="39">
        <v>767.3</v>
      </c>
      <c r="E23" s="39"/>
      <c r="F23" s="39"/>
      <c r="G23" s="39">
        <v>399.66665999999998</v>
      </c>
      <c r="H23" s="39">
        <v>993.22898999999995</v>
      </c>
      <c r="I23" s="39"/>
      <c r="J23" s="39"/>
      <c r="K23" s="39">
        <v>300</v>
      </c>
      <c r="L23" s="39"/>
      <c r="M23" s="39"/>
      <c r="N23" s="39"/>
      <c r="O23" s="39"/>
      <c r="P23" s="40">
        <v>5107.1746400000002</v>
      </c>
      <c r="Q23" s="33"/>
      <c r="R23" s="33"/>
      <c r="S23" s="33"/>
      <c r="T23" s="33"/>
    </row>
    <row r="24" spans="1:20" ht="110.4" x14ac:dyDescent="0.3">
      <c r="A24" s="34" t="s">
        <v>56</v>
      </c>
      <c r="B24" s="39">
        <v>13310.998</v>
      </c>
      <c r="C24" s="39"/>
      <c r="D24" s="39"/>
      <c r="E24" s="39"/>
      <c r="F24" s="39"/>
      <c r="G24" s="39">
        <v>1407.925</v>
      </c>
      <c r="H24" s="39"/>
      <c r="I24" s="39"/>
      <c r="J24" s="39"/>
      <c r="K24" s="39"/>
      <c r="L24" s="39"/>
      <c r="M24" s="39"/>
      <c r="N24" s="39"/>
      <c r="O24" s="39"/>
      <c r="P24" s="40">
        <v>14718.923000000001</v>
      </c>
      <c r="Q24" s="33"/>
      <c r="R24" s="33"/>
      <c r="S24" s="33"/>
      <c r="T24" s="33"/>
    </row>
    <row r="25" spans="1:20" ht="207" x14ac:dyDescent="0.3">
      <c r="A25" s="34" t="s">
        <v>57</v>
      </c>
      <c r="B25" s="39">
        <v>651</v>
      </c>
      <c r="C25" s="39">
        <v>420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40">
        <v>1071</v>
      </c>
      <c r="Q25" s="33"/>
      <c r="R25" s="33"/>
      <c r="S25" s="33"/>
      <c r="T25" s="33"/>
    </row>
    <row r="26" spans="1:20" ht="69" x14ac:dyDescent="0.3">
      <c r="A26" s="34" t="s">
        <v>58</v>
      </c>
      <c r="B26" s="39"/>
      <c r="C26" s="39"/>
      <c r="D26" s="39"/>
      <c r="E26" s="39"/>
      <c r="F26" s="39"/>
      <c r="G26" s="39"/>
      <c r="H26" s="39"/>
      <c r="I26" s="39"/>
      <c r="J26" s="39">
        <v>40349</v>
      </c>
      <c r="K26" s="39"/>
      <c r="L26" s="39"/>
      <c r="M26" s="39"/>
      <c r="N26" s="39"/>
      <c r="O26" s="39"/>
      <c r="P26" s="40">
        <v>40349</v>
      </c>
      <c r="Q26" s="33"/>
      <c r="R26" s="33"/>
      <c r="S26" s="33"/>
      <c r="T26" s="33"/>
    </row>
    <row r="27" spans="1:20" ht="69" x14ac:dyDescent="0.3">
      <c r="A27" s="34" t="s">
        <v>59</v>
      </c>
      <c r="B27" s="39"/>
      <c r="C27" s="39">
        <v>49.5</v>
      </c>
      <c r="D27" s="39"/>
      <c r="E27" s="39"/>
      <c r="F27" s="39"/>
      <c r="G27" s="39"/>
      <c r="H27" s="39"/>
      <c r="I27" s="39"/>
      <c r="J27" s="39">
        <v>105.90525</v>
      </c>
      <c r="K27" s="39"/>
      <c r="L27" s="39"/>
      <c r="M27" s="39"/>
      <c r="N27" s="39"/>
      <c r="O27" s="39"/>
      <c r="P27" s="40">
        <v>155.40525</v>
      </c>
      <c r="Q27" s="33"/>
      <c r="R27" s="33"/>
      <c r="S27" s="33"/>
      <c r="T27" s="33"/>
    </row>
    <row r="28" spans="1:20" ht="41.4" x14ac:dyDescent="0.3">
      <c r="A28" s="34" t="s">
        <v>60</v>
      </c>
      <c r="B28" s="39"/>
      <c r="C28" s="39"/>
      <c r="D28" s="39"/>
      <c r="E28" s="39"/>
      <c r="F28" s="39">
        <v>156.75</v>
      </c>
      <c r="G28" s="39">
        <v>52.25</v>
      </c>
      <c r="H28" s="39"/>
      <c r="I28" s="39">
        <v>3.5278800000000001</v>
      </c>
      <c r="J28" s="39"/>
      <c r="K28" s="39">
        <v>83.232479999999995</v>
      </c>
      <c r="L28" s="39">
        <v>2.3613599999999999</v>
      </c>
      <c r="M28" s="39">
        <v>364.3</v>
      </c>
      <c r="N28" s="39"/>
      <c r="O28" s="39">
        <v>348.2</v>
      </c>
      <c r="P28" s="40">
        <v>1010.62172</v>
      </c>
      <c r="Q28" s="33"/>
      <c r="R28" s="33"/>
      <c r="S28" s="33"/>
      <c r="T28" s="33"/>
    </row>
    <row r="29" spans="1:20" ht="82.8" x14ac:dyDescent="0.3">
      <c r="A29" s="34" t="s">
        <v>61</v>
      </c>
      <c r="B29" s="39"/>
      <c r="C29" s="39"/>
      <c r="D29" s="39"/>
      <c r="E29" s="39"/>
      <c r="F29" s="39"/>
      <c r="G29" s="39"/>
      <c r="H29" s="39"/>
      <c r="I29" s="39"/>
      <c r="J29" s="39">
        <v>29939.057059999999</v>
      </c>
      <c r="K29" s="39"/>
      <c r="L29" s="39"/>
      <c r="M29" s="39"/>
      <c r="N29" s="39"/>
      <c r="O29" s="39"/>
      <c r="P29" s="40">
        <v>29939.057059999999</v>
      </c>
      <c r="Q29" s="33"/>
      <c r="R29" s="33"/>
      <c r="S29" s="33"/>
      <c r="T29" s="33"/>
    </row>
    <row r="30" spans="1:20" ht="41.4" x14ac:dyDescent="0.3">
      <c r="A30" s="34" t="s">
        <v>62</v>
      </c>
      <c r="B30" s="39"/>
      <c r="C30" s="39"/>
      <c r="D30" s="39"/>
      <c r="E30" s="39"/>
      <c r="F30" s="39"/>
      <c r="G30" s="39"/>
      <c r="H30" s="39"/>
      <c r="I30" s="39"/>
      <c r="J30" s="39"/>
      <c r="K30" s="39">
        <v>8232.5170099999996</v>
      </c>
      <c r="L30" s="39"/>
      <c r="M30" s="39"/>
      <c r="N30" s="39"/>
      <c r="O30" s="39"/>
      <c r="P30" s="40">
        <v>8232.5170099999996</v>
      </c>
      <c r="Q30" s="33"/>
      <c r="R30" s="33"/>
      <c r="S30" s="33"/>
      <c r="T30" s="33"/>
    </row>
    <row r="31" spans="1:20" ht="55.2" x14ac:dyDescent="0.3">
      <c r="A31" s="34" t="s">
        <v>63</v>
      </c>
      <c r="B31" s="39">
        <v>30.218109999999999</v>
      </c>
      <c r="C31" s="39">
        <v>71.518339999999995</v>
      </c>
      <c r="D31" s="39"/>
      <c r="E31" s="39"/>
      <c r="F31" s="39"/>
      <c r="G31" s="39"/>
      <c r="H31" s="39"/>
      <c r="I31" s="39"/>
      <c r="J31" s="39">
        <v>60.436219999999999</v>
      </c>
      <c r="K31" s="39">
        <v>30.218109999999999</v>
      </c>
      <c r="L31" s="39"/>
      <c r="M31" s="39"/>
      <c r="N31" s="39"/>
      <c r="O31" s="39"/>
      <c r="P31" s="40">
        <v>192.39078000000001</v>
      </c>
      <c r="Q31" s="33"/>
      <c r="R31" s="33"/>
      <c r="S31" s="33"/>
      <c r="T31" s="33"/>
    </row>
    <row r="32" spans="1:20" ht="82.8" x14ac:dyDescent="0.3">
      <c r="A32" s="34" t="s">
        <v>64</v>
      </c>
      <c r="B32" s="39">
        <v>51340.330999999998</v>
      </c>
      <c r="C32" s="39">
        <v>18726.073820000001</v>
      </c>
      <c r="D32" s="39">
        <v>3010</v>
      </c>
      <c r="E32" s="39">
        <v>1441.4441400000001</v>
      </c>
      <c r="F32" s="39">
        <v>621.12999000000002</v>
      </c>
      <c r="G32" s="39">
        <v>2292.0060899999999</v>
      </c>
      <c r="H32" s="39">
        <v>1861.4185600000001</v>
      </c>
      <c r="I32" s="39">
        <v>703.83335999999997</v>
      </c>
      <c r="J32" s="39">
        <v>5574.8014800000001</v>
      </c>
      <c r="K32" s="39">
        <v>579.625</v>
      </c>
      <c r="L32" s="39">
        <v>3092.0777800000001</v>
      </c>
      <c r="M32" s="39">
        <v>3485.6583599999999</v>
      </c>
      <c r="N32" s="39">
        <v>3409.5780599999998</v>
      </c>
      <c r="O32" s="39">
        <v>2772.9729699999998</v>
      </c>
      <c r="P32" s="40">
        <v>98910.95061</v>
      </c>
      <c r="Q32" s="33"/>
      <c r="R32" s="33"/>
      <c r="S32" s="33"/>
      <c r="T32" s="33"/>
    </row>
    <row r="33" spans="1:20" ht="55.2" x14ac:dyDescent="0.3">
      <c r="A33" s="34" t="s">
        <v>65</v>
      </c>
      <c r="B33" s="39">
        <v>30063.523109999998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40">
        <v>30063.523109999998</v>
      </c>
      <c r="Q33" s="33"/>
      <c r="R33" s="33"/>
      <c r="S33" s="33"/>
      <c r="T33" s="33"/>
    </row>
    <row r="34" spans="1:20" ht="27.6" x14ac:dyDescent="0.3">
      <c r="A34" s="34" t="s">
        <v>66</v>
      </c>
      <c r="B34" s="39"/>
      <c r="C34" s="39">
        <v>208.74072000000001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>
        <v>208.74072000000001</v>
      </c>
      <c r="Q34" s="33"/>
      <c r="R34" s="33"/>
      <c r="S34" s="33"/>
      <c r="T34" s="33"/>
    </row>
    <row r="35" spans="1:20" ht="27.6" x14ac:dyDescent="0.3">
      <c r="A35" s="34" t="s">
        <v>67</v>
      </c>
      <c r="B35" s="39">
        <v>146.53810999999999</v>
      </c>
      <c r="C35" s="39"/>
      <c r="D35" s="39"/>
      <c r="E35" s="39"/>
      <c r="F35" s="39"/>
      <c r="G35" s="39"/>
      <c r="H35" s="39"/>
      <c r="I35" s="39"/>
      <c r="J35" s="39"/>
      <c r="K35" s="39">
        <v>270.67507000000001</v>
      </c>
      <c r="L35" s="39"/>
      <c r="M35" s="39"/>
      <c r="N35" s="39"/>
      <c r="O35" s="39"/>
      <c r="P35" s="40">
        <v>417.21318000000002</v>
      </c>
      <c r="Q35" s="33"/>
      <c r="R35" s="33"/>
      <c r="S35" s="33"/>
      <c r="T35" s="33"/>
    </row>
    <row r="36" spans="1:20" ht="55.2" x14ac:dyDescent="0.3">
      <c r="A36" s="34" t="s">
        <v>68</v>
      </c>
      <c r="B36" s="39"/>
      <c r="C36" s="39"/>
      <c r="D36" s="39">
        <v>122.98539</v>
      </c>
      <c r="E36" s="39">
        <v>65.105130000000003</v>
      </c>
      <c r="F36" s="39">
        <v>31.232099999999999</v>
      </c>
      <c r="G36" s="39">
        <v>159.22349</v>
      </c>
      <c r="H36" s="39">
        <v>31.62182</v>
      </c>
      <c r="I36" s="39">
        <v>6.1806099999999997</v>
      </c>
      <c r="J36" s="39">
        <v>105.23690000000001</v>
      </c>
      <c r="K36" s="39">
        <v>11.437329999999999</v>
      </c>
      <c r="L36" s="39">
        <v>64.219290000000001</v>
      </c>
      <c r="M36" s="39">
        <v>66.204769999999996</v>
      </c>
      <c r="N36" s="39">
        <v>25.91</v>
      </c>
      <c r="O36" s="39">
        <v>39.699120000000001</v>
      </c>
      <c r="P36" s="40">
        <v>729.05595000000005</v>
      </c>
      <c r="Q36" s="33"/>
      <c r="R36" s="33"/>
      <c r="S36" s="33"/>
      <c r="T36" s="33"/>
    </row>
    <row r="37" spans="1:20" ht="69" x14ac:dyDescent="0.3">
      <c r="A37" s="34" t="s">
        <v>69</v>
      </c>
      <c r="B37" s="39">
        <v>9431.63364</v>
      </c>
      <c r="C37" s="39">
        <v>1589.6423600000001</v>
      </c>
      <c r="D37" s="39">
        <v>402.72737000000001</v>
      </c>
      <c r="E37" s="39">
        <v>452.44114000000002</v>
      </c>
      <c r="F37" s="39">
        <v>68.150909999999996</v>
      </c>
      <c r="G37" s="39">
        <v>143.678</v>
      </c>
      <c r="H37" s="39">
        <v>200</v>
      </c>
      <c r="I37" s="39">
        <v>97.949340000000007</v>
      </c>
      <c r="J37" s="39">
        <v>2650.8761</v>
      </c>
      <c r="K37" s="39">
        <v>288.44018</v>
      </c>
      <c r="L37" s="39"/>
      <c r="M37" s="39">
        <v>556.45896000000005</v>
      </c>
      <c r="N37" s="39">
        <v>245</v>
      </c>
      <c r="O37" s="39">
        <v>557.37819999999999</v>
      </c>
      <c r="P37" s="40">
        <v>16684.376199999999</v>
      </c>
      <c r="Q37" s="33"/>
      <c r="R37" s="33"/>
      <c r="S37" s="33"/>
      <c r="T37" s="33"/>
    </row>
    <row r="38" spans="1:20" x14ac:dyDescent="0.3">
      <c r="A38" s="31" t="s">
        <v>70</v>
      </c>
      <c r="B38" s="40">
        <v>879300.55550999998</v>
      </c>
      <c r="C38" s="40">
        <v>593926.07059999998</v>
      </c>
      <c r="D38" s="40">
        <v>124223.82189000001</v>
      </c>
      <c r="E38" s="40">
        <v>55873.220589999997</v>
      </c>
      <c r="F38" s="40">
        <v>28692.59953</v>
      </c>
      <c r="G38" s="40">
        <v>114031.27622</v>
      </c>
      <c r="H38" s="40">
        <v>58969.327709999998</v>
      </c>
      <c r="I38" s="40">
        <v>31199.661189999999</v>
      </c>
      <c r="J38" s="40">
        <v>242688.31722999999</v>
      </c>
      <c r="K38" s="40">
        <v>64106.208180000001</v>
      </c>
      <c r="L38" s="40">
        <v>91022.440499999997</v>
      </c>
      <c r="M38" s="40">
        <v>22375.15279</v>
      </c>
      <c r="N38" s="40">
        <v>97288.429829999994</v>
      </c>
      <c r="O38" s="40">
        <v>108849.99754</v>
      </c>
      <c r="P38" s="40">
        <v>2512547.0793099999</v>
      </c>
      <c r="Q38" s="32"/>
      <c r="R38" s="32"/>
      <c r="S38" s="32"/>
      <c r="T38" s="32"/>
    </row>
  </sheetData>
  <pageMargins left="0.23622047244094491" right="0.23622047244094491" top="0.15748031496062992" bottom="0.35433070866141736" header="0.15748031496062992" footer="0.15748031496062992"/>
  <pageSetup paperSize="9" scale="62" fitToHeight="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2021-06-24T06:59:16Z</dcterms:modified>
</cp:coreProperties>
</file>