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Учреждения!$45:$46</definedName>
    <definedName name="_xlnm.Print_Area" localSheetId="1">'Муниципальные районы'!$A$1:$P$28</definedName>
    <definedName name="_xlnm.Print_Area" localSheetId="0">Учреждения!$A$1:$E$81</definedName>
  </definedNames>
  <calcPr calcId="162913"/>
</workbook>
</file>

<file path=xl/calcChain.xml><?xml version="1.0" encoding="utf-8"?>
<calcChain xmlns="http://schemas.openxmlformats.org/spreadsheetml/2006/main">
  <c r="E10" i="1" l="1"/>
  <c r="B26" i="2" l="1"/>
  <c r="E43" i="1" s="1"/>
  <c r="E8" i="1" s="1"/>
  <c r="A2" i="2" l="1"/>
  <c r="B2" i="2" s="1"/>
  <c r="C2" i="2" s="1"/>
  <c r="A2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<sst xmlns="http://schemas.openxmlformats.org/spreadsheetml/2006/main" count="121" uniqueCount="120">
  <si>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</si>
  <si>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</si>
  <si>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</si>
  <si>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</si>
  <si>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</si>
  <si>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</si>
  <si>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</si>
  <si>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</si>
  <si>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</si>
  <si>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</si>
  <si>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</si>
  <si>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</si>
  <si>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</si>
  <si>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</si>
  <si>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</si>
  <si>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</si>
  <si>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</si>
  <si>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</si>
  <si>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</si>
  <si>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</si>
  <si>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</si>
  <si>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</si>
  <si>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</si>
  <si>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</si>
  <si>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</si>
  <si>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</si>
  <si>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</si>
  <si>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</si>
  <si>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</si>
  <si>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</si>
  <si>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</si>
  <si>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</si>
  <si>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</si>
  <si>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</si>
  <si>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</si>
  <si>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</si>
  <si>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</si>
  <si>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</si>
  <si>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</si>
  <si>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</si>
  <si>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</si>
  <si>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</si>
  <si>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</si>
  <si>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</si>
  <si>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Осуществление первичного воинского учета на территориях, где отсутствуют военные комиссариаты</t>
  </si>
  <si>
    <t>Строительство и реконструкция (модернизация) объектов питьевого водоснабжения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</si>
  <si>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</si>
  <si>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</si>
  <si>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</si>
  <si>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</si>
  <si>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</si>
  <si>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25.06.2021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</si>
  <si>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</si>
  <si>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</si>
  <si>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</si>
  <si>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</si>
  <si>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</si>
  <si>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</si>
  <si>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</si>
  <si>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</si>
  <si>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</si>
  <si>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</si>
  <si>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</si>
  <si>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</si>
  <si>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</si>
  <si>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</si>
  <si>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</si>
  <si>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</si>
  <si>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</si>
  <si>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</si>
  <si>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</si>
  <si>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</si>
  <si>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</si>
  <si>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</si>
  <si>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</si>
  <si>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</si>
  <si>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</si>
  <si>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</si>
  <si>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</si>
  <si>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</si>
  <si>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</si>
  <si>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</si>
  <si>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</si>
  <si>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</si>
  <si>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</si>
  <si>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21.06.2021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</si>
  <si>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</si>
  <si>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</si>
  <si>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</si>
  <si>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</si>
  <si>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</si>
  <si>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на создание системы долговременного ухода за гражданами пожилого возраста и инвалидами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</si>
  <si>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а также медицинских изделий в соответствии со стандартом оснащения, предусмотренным порядком оказания медицинской помощи больным туберкулезом)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</si>
  <si>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</si>
  <si>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осуществление ежемесячных выплат на детей в возрасте от трех до семи лет включительно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</si>
  <si>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</si>
  <si>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(Оснащение и переоснащение медицинских организаций оборудованием)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</si>
  <si>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</si>
  <si>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государственную поддержку отрасли культуры (Федеральный проект "Культурная среда")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</si>
  <si>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</si>
  <si>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обеспечение закупки авиационных работ в целях оказания медицинской помощи</t>
  </si>
  <si>
    <t>Субсидии на реализацию программ формирования современной городской среды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</si>
  <si>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</si>
  <si>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на 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(Физкультурно-оздоровительный комплекс с плавательным бассейном в г.Петропавловске-Камчатском, Камчатский край, г. Петропавловск-Камчатский, ул. океанская)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</si>
  <si>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</si>
  <si>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</si>
  <si>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</si>
  <si>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</si>
  <si>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</si>
  <si>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</si>
  <si>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</si>
  <si>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(регулирование и охрана водных биологических ресурсов)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</si>
  <si>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</si>
  <si>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</si>
  <si>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</si>
  <si>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</si>
  <si>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финансовое обеспечение дорожной деятельности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</si>
  <si>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</si>
  <si>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Собственные доходы, в т.ч.</t>
  </si>
  <si>
    <t>Бюджетный кредит на пополнение остатка средств на едином счете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</si>
</sst>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 applyNumberFormat="0" applyBorder="0" applyAlignment="0"/>
    <xf numFmtId="0" fontId="17" fillId="0" borderId="0"/>
    <xf numFmtId="0" fontId="17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7" xfId="1" applyFont="1" applyFill="1" applyBorder="1" applyAlignment="1" applyProtection="1">
      <alignment wrapText="1"/>
    </xf>
    <xf numFmtId="0" fontId="12" fillId="0" borderId="8" xfId="0" applyFont="1" applyBorder="1" applyAlignment="1"/>
    <xf numFmtId="0" fontId="12" fillId="0" borderId="9" xfId="0" applyFont="1" applyBorder="1" applyAlignment="1"/>
    <xf numFmtId="164" fontId="3" fillId="0" borderId="4" xfId="3" applyNumberFormat="1" applyFont="1" applyFill="1" applyBorder="1" applyProtection="1"/>
    <xf numFmtId="2" fontId="3" fillId="0" borderId="1" xfId="0" applyNumberFormat="1" applyFont="1" applyFill="1" applyBorder="1" applyAlignment="1">
      <alignment horizontal="left" wrapText="1"/>
    </xf>
    <xf numFmtId="2" fontId="0" fillId="0" borderId="2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BreakPreview" zoomScaleNormal="100" zoomScaleSheetLayoutView="100" workbookViewId="0">
      <selection activeCell="A11" sqref="A11:D11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3" width="14.42578125" style="31" customWidth="1"/>
    <col min="4" max="4" width="22.5703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85</v>
      </c>
      <c r="G1" s="38" t="str">
        <f>TEXT(F1,"[$-FC19]ДД ММММ")</f>
        <v>21 июня</v>
      </c>
      <c r="H1" s="38" t="str">
        <f>TEXT(F1,"[$-FC19]ДД.ММ.ГГГ \г")</f>
        <v>21.06.2021 г</v>
      </c>
    </row>
    <row r="2" spans="1:9" ht="15.75" x14ac:dyDescent="0.25">
      <c r="A2" s="46" t="str">
        <f>CONCATENATE("с ",G1," по ",G2,"ода")</f>
        <v>с 21 июня по 25 июня 2021 года</v>
      </c>
      <c r="B2" s="46"/>
      <c r="C2" s="46"/>
      <c r="D2" s="46"/>
      <c r="E2" s="46"/>
      <c r="F2" s="37" t="s">
        <v>51</v>
      </c>
      <c r="G2" s="38" t="str">
        <f>TEXT(F2,"[$-FC19]ДД ММММ ГГГ \г")</f>
        <v>25 июня 2021 г</v>
      </c>
      <c r="H2" s="38" t="str">
        <f>TEXT(F2,"[$-FC19]ДД.ММ.ГГГ \г")</f>
        <v>25.06.2021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21.06.2021 г.</v>
      </c>
      <c r="B5" s="48"/>
      <c r="C5" s="48"/>
      <c r="D5" s="49"/>
      <c r="E5" s="8">
        <v>167727.4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118</v>
      </c>
      <c r="B8" s="57"/>
      <c r="C8" s="57"/>
      <c r="D8" s="57"/>
      <c r="E8" s="9">
        <f>E43-E10</f>
        <v>3175564.7445300003</v>
      </c>
    </row>
    <row r="9" spans="1:9" x14ac:dyDescent="0.25">
      <c r="A9" s="63" t="s">
        <v>119</v>
      </c>
      <c r="B9" s="64"/>
      <c r="C9" s="64"/>
      <c r="D9" s="65"/>
      <c r="E9" s="9">
        <v>2200000</v>
      </c>
    </row>
    <row r="10" spans="1:9" x14ac:dyDescent="0.25">
      <c r="A10" s="58" t="s">
        <v>3</v>
      </c>
      <c r="B10" s="57"/>
      <c r="C10" s="57"/>
      <c r="D10" s="57"/>
      <c r="E10" s="14">
        <f>E11+E12+E13+E14+E15+E16+E17+E18+E19+E20+E21+E22+E23+E24+E25+E26+E28+E27+E29+E30+E31+E32+E33+E34+E35+E36+E37+E38+E39+E40+E41+E42</f>
        <v>292580.40000000002</v>
      </c>
    </row>
    <row r="11" spans="1:9" ht="29.25" customHeight="1" x14ac:dyDescent="0.25">
      <c r="A11" s="59" t="s">
        <v>86</v>
      </c>
      <c r="B11" s="60"/>
      <c r="C11" s="60"/>
      <c r="D11" s="61"/>
      <c r="E11" s="62">
        <v>55246</v>
      </c>
    </row>
    <row r="12" spans="1:9" ht="24" customHeight="1" x14ac:dyDescent="0.25">
      <c r="A12" s="59" t="s">
        <v>87</v>
      </c>
      <c r="B12" s="60"/>
      <c r="C12" s="60"/>
      <c r="D12" s="61"/>
      <c r="E12" s="62">
        <v>1989.1</v>
      </c>
    </row>
    <row r="13" spans="1:9" ht="47.25" customHeight="1" x14ac:dyDescent="0.25">
      <c r="A13" s="59" t="s">
        <v>88</v>
      </c>
      <c r="B13" s="60"/>
      <c r="C13" s="60"/>
      <c r="D13" s="61"/>
      <c r="E13" s="62">
        <v>3311.9</v>
      </c>
    </row>
    <row r="14" spans="1:9" ht="38.25" customHeight="1" x14ac:dyDescent="0.25">
      <c r="A14" s="59" t="s">
        <v>89</v>
      </c>
      <c r="B14" s="60"/>
      <c r="C14" s="60"/>
      <c r="D14" s="61"/>
      <c r="E14" s="62">
        <v>1497.5</v>
      </c>
    </row>
    <row r="15" spans="1:9" ht="37.5" customHeight="1" x14ac:dyDescent="0.25">
      <c r="A15" s="59" t="s">
        <v>90</v>
      </c>
      <c r="B15" s="60"/>
      <c r="C15" s="60"/>
      <c r="D15" s="61"/>
      <c r="E15" s="62">
        <v>473.4</v>
      </c>
    </row>
    <row r="16" spans="1:9" ht="24" customHeight="1" x14ac:dyDescent="0.25">
      <c r="A16" s="59" t="s">
        <v>91</v>
      </c>
      <c r="B16" s="60"/>
      <c r="C16" s="60"/>
      <c r="D16" s="61"/>
      <c r="E16" s="62">
        <v>508.8</v>
      </c>
    </row>
    <row r="17" spans="1:5" ht="76.5" customHeight="1" x14ac:dyDescent="0.25">
      <c r="A17" s="59" t="s">
        <v>92</v>
      </c>
      <c r="B17" s="60"/>
      <c r="C17" s="60"/>
      <c r="D17" s="61"/>
      <c r="E17" s="62">
        <v>2477.6999999999998</v>
      </c>
    </row>
    <row r="18" spans="1:5" ht="51.75" customHeight="1" x14ac:dyDescent="0.25">
      <c r="A18" s="59" t="s">
        <v>93</v>
      </c>
      <c r="B18" s="60"/>
      <c r="C18" s="60"/>
      <c r="D18" s="61"/>
      <c r="E18" s="62">
        <v>31063</v>
      </c>
    </row>
    <row r="19" spans="1:5" ht="24" customHeight="1" x14ac:dyDescent="0.25">
      <c r="A19" s="59" t="s">
        <v>94</v>
      </c>
      <c r="B19" s="60"/>
      <c r="C19" s="60"/>
      <c r="D19" s="61"/>
      <c r="E19" s="62">
        <v>16900.900000000001</v>
      </c>
    </row>
    <row r="20" spans="1:5" ht="36.75" customHeight="1" x14ac:dyDescent="0.25">
      <c r="A20" s="59" t="s">
        <v>95</v>
      </c>
      <c r="B20" s="60"/>
      <c r="C20" s="60"/>
      <c r="D20" s="61"/>
      <c r="E20" s="62">
        <v>44.4</v>
      </c>
    </row>
    <row r="21" spans="1:5" ht="46.5" customHeight="1" x14ac:dyDescent="0.25">
      <c r="A21" s="59" t="s">
        <v>96</v>
      </c>
      <c r="B21" s="60"/>
      <c r="C21" s="60"/>
      <c r="D21" s="61"/>
      <c r="E21" s="62">
        <v>12675.6</v>
      </c>
    </row>
    <row r="22" spans="1:5" ht="33" customHeight="1" x14ac:dyDescent="0.25">
      <c r="A22" s="59" t="s">
        <v>97</v>
      </c>
      <c r="B22" s="60"/>
      <c r="C22" s="60"/>
      <c r="D22" s="61"/>
      <c r="E22" s="62">
        <v>476.9</v>
      </c>
    </row>
    <row r="23" spans="1:5" ht="48" customHeight="1" x14ac:dyDescent="0.25">
      <c r="A23" s="59" t="s">
        <v>98</v>
      </c>
      <c r="B23" s="60"/>
      <c r="C23" s="60"/>
      <c r="D23" s="61"/>
      <c r="E23" s="62">
        <v>15</v>
      </c>
    </row>
    <row r="24" spans="1:5" ht="31.5" customHeight="1" x14ac:dyDescent="0.25">
      <c r="A24" s="59" t="s">
        <v>99</v>
      </c>
      <c r="B24" s="60"/>
      <c r="C24" s="60"/>
      <c r="D24" s="61"/>
      <c r="E24" s="62">
        <v>32070.3</v>
      </c>
    </row>
    <row r="25" spans="1:5" ht="24" customHeight="1" x14ac:dyDescent="0.25">
      <c r="A25" s="59" t="s">
        <v>100</v>
      </c>
      <c r="B25" s="60"/>
      <c r="C25" s="60"/>
      <c r="D25" s="61"/>
      <c r="E25" s="62">
        <v>17042.2</v>
      </c>
    </row>
    <row r="26" spans="1:5" ht="24" customHeight="1" x14ac:dyDescent="0.25">
      <c r="A26" s="59" t="s">
        <v>101</v>
      </c>
      <c r="B26" s="60"/>
      <c r="C26" s="60"/>
      <c r="D26" s="61"/>
      <c r="E26" s="62">
        <v>348.1</v>
      </c>
    </row>
    <row r="27" spans="1:5" ht="39.75" customHeight="1" x14ac:dyDescent="0.25">
      <c r="A27" s="59" t="s">
        <v>102</v>
      </c>
      <c r="B27" s="60"/>
      <c r="C27" s="60"/>
      <c r="D27" s="61"/>
      <c r="E27" s="62">
        <v>850.1</v>
      </c>
    </row>
    <row r="28" spans="1:5" ht="49.5" customHeight="1" x14ac:dyDescent="0.25">
      <c r="A28" s="59" t="s">
        <v>103</v>
      </c>
      <c r="B28" s="60"/>
      <c r="C28" s="60"/>
      <c r="D28" s="61"/>
      <c r="E28" s="62">
        <v>4574.7</v>
      </c>
    </row>
    <row r="29" spans="1:5" ht="24" customHeight="1" x14ac:dyDescent="0.25">
      <c r="A29" s="59" t="s">
        <v>104</v>
      </c>
      <c r="B29" s="60"/>
      <c r="C29" s="60"/>
      <c r="D29" s="61"/>
      <c r="E29" s="62">
        <v>3.8</v>
      </c>
    </row>
    <row r="30" spans="1:5" ht="24" customHeight="1" x14ac:dyDescent="0.25">
      <c r="A30" s="59" t="s">
        <v>105</v>
      </c>
      <c r="B30" s="60"/>
      <c r="C30" s="60"/>
      <c r="D30" s="61"/>
      <c r="E30" s="62">
        <v>3604.9</v>
      </c>
    </row>
    <row r="31" spans="1:5" ht="38.25" customHeight="1" x14ac:dyDescent="0.25">
      <c r="A31" s="59" t="s">
        <v>106</v>
      </c>
      <c r="B31" s="60"/>
      <c r="C31" s="60"/>
      <c r="D31" s="61"/>
      <c r="E31" s="62">
        <v>118.6</v>
      </c>
    </row>
    <row r="32" spans="1:5" ht="33" customHeight="1" x14ac:dyDescent="0.25">
      <c r="A32" s="59" t="s">
        <v>107</v>
      </c>
      <c r="B32" s="60"/>
      <c r="C32" s="60"/>
      <c r="D32" s="61"/>
      <c r="E32" s="62">
        <v>4313.8</v>
      </c>
    </row>
    <row r="33" spans="1:6" ht="66.75" customHeight="1" x14ac:dyDescent="0.25">
      <c r="A33" s="59" t="s">
        <v>108</v>
      </c>
      <c r="B33" s="60"/>
      <c r="C33" s="60"/>
      <c r="D33" s="61"/>
      <c r="E33" s="62">
        <v>74.8</v>
      </c>
    </row>
    <row r="34" spans="1:6" ht="50.25" customHeight="1" x14ac:dyDescent="0.25">
      <c r="A34" s="59" t="s">
        <v>109</v>
      </c>
      <c r="B34" s="60"/>
      <c r="C34" s="60"/>
      <c r="D34" s="61"/>
      <c r="E34" s="62">
        <v>6060.1</v>
      </c>
    </row>
    <row r="35" spans="1:6" ht="30.75" customHeight="1" x14ac:dyDescent="0.25">
      <c r="A35" s="59" t="s">
        <v>110</v>
      </c>
      <c r="B35" s="60"/>
      <c r="C35" s="60"/>
      <c r="D35" s="61"/>
      <c r="E35" s="62">
        <v>25388.400000000001</v>
      </c>
    </row>
    <row r="36" spans="1:6" ht="33.75" customHeight="1" x14ac:dyDescent="0.25">
      <c r="A36" s="59" t="s">
        <v>111</v>
      </c>
      <c r="B36" s="60"/>
      <c r="C36" s="60"/>
      <c r="D36" s="61"/>
      <c r="E36" s="62">
        <v>38.6</v>
      </c>
    </row>
    <row r="37" spans="1:6" ht="36.75" customHeight="1" x14ac:dyDescent="0.25">
      <c r="A37" s="59" t="s">
        <v>112</v>
      </c>
      <c r="B37" s="60"/>
      <c r="C37" s="60"/>
      <c r="D37" s="61"/>
      <c r="E37" s="62">
        <v>20</v>
      </c>
    </row>
    <row r="38" spans="1:6" ht="42" customHeight="1" x14ac:dyDescent="0.25">
      <c r="A38" s="59" t="s">
        <v>113</v>
      </c>
      <c r="B38" s="60"/>
      <c r="C38" s="60"/>
      <c r="D38" s="61"/>
      <c r="E38" s="62">
        <v>342.1</v>
      </c>
    </row>
    <row r="39" spans="1:6" ht="97.5" customHeight="1" x14ac:dyDescent="0.25">
      <c r="A39" s="59" t="s">
        <v>114</v>
      </c>
      <c r="B39" s="60"/>
      <c r="C39" s="60"/>
      <c r="D39" s="61"/>
      <c r="E39" s="62">
        <v>255.7</v>
      </c>
    </row>
    <row r="40" spans="1:6" ht="33" customHeight="1" x14ac:dyDescent="0.25">
      <c r="A40" s="59" t="s">
        <v>115</v>
      </c>
      <c r="B40" s="60"/>
      <c r="C40" s="60"/>
      <c r="D40" s="61"/>
      <c r="E40" s="62">
        <v>1618.4</v>
      </c>
    </row>
    <row r="41" spans="1:6" ht="24" customHeight="1" x14ac:dyDescent="0.25">
      <c r="A41" s="59" t="s">
        <v>116</v>
      </c>
      <c r="B41" s="60"/>
      <c r="C41" s="60"/>
      <c r="D41" s="61"/>
      <c r="E41" s="62">
        <v>60120.9</v>
      </c>
    </row>
    <row r="42" spans="1:6" ht="33.75" customHeight="1" x14ac:dyDescent="0.25">
      <c r="A42" s="59" t="s">
        <v>117</v>
      </c>
      <c r="B42" s="60"/>
      <c r="C42" s="60"/>
      <c r="D42" s="61"/>
      <c r="E42" s="62">
        <v>9054.7000000000007</v>
      </c>
    </row>
    <row r="43" spans="1:6" x14ac:dyDescent="0.25">
      <c r="A43" s="50" t="s">
        <v>4</v>
      </c>
      <c r="B43" s="51"/>
      <c r="C43" s="51"/>
      <c r="D43" s="51"/>
      <c r="E43" s="13">
        <f>'Муниципальные районы'!B27-Учреждения!E5+'Муниципальные районы'!B26</f>
        <v>3468145.1445300002</v>
      </c>
    </row>
    <row r="44" spans="1:6" x14ac:dyDescent="0.25">
      <c r="A44" s="15"/>
      <c r="B44" s="16"/>
      <c r="C44" s="16"/>
      <c r="D44" s="6"/>
      <c r="E44" s="17"/>
    </row>
    <row r="45" spans="1:6" x14ac:dyDescent="0.25">
      <c r="A45" s="52" t="s">
        <v>13</v>
      </c>
      <c r="B45" s="54" t="s">
        <v>5</v>
      </c>
      <c r="C45" s="55" t="s">
        <v>6</v>
      </c>
      <c r="D45" s="55"/>
      <c r="E45" s="55"/>
    </row>
    <row r="46" spans="1:6" ht="90" x14ac:dyDescent="0.25">
      <c r="A46" s="53"/>
      <c r="B46" s="54"/>
      <c r="C46" s="18" t="s">
        <v>7</v>
      </c>
      <c r="D46" s="18" t="s">
        <v>8</v>
      </c>
      <c r="E46" s="18" t="s">
        <v>9</v>
      </c>
    </row>
    <row r="47" spans="1:6" x14ac:dyDescent="0.25">
      <c r="A47" s="19" t="s">
        <v>52</v>
      </c>
      <c r="B47" s="42">
        <v>10284.069009999999</v>
      </c>
      <c r="C47" s="42">
        <v>6259.0427499999996</v>
      </c>
      <c r="D47" s="42">
        <v>3599.07044</v>
      </c>
      <c r="E47" s="42"/>
      <c r="F47" s="41"/>
    </row>
    <row r="48" spans="1:6" x14ac:dyDescent="0.25">
      <c r="A48" s="19" t="s">
        <v>53</v>
      </c>
      <c r="B48" s="42">
        <v>100</v>
      </c>
      <c r="C48" s="42"/>
      <c r="D48" s="42"/>
      <c r="E48" s="42"/>
      <c r="F48" s="41"/>
    </row>
    <row r="49" spans="1:6" x14ac:dyDescent="0.25">
      <c r="A49" s="19" t="s">
        <v>54</v>
      </c>
      <c r="B49" s="42">
        <v>1080</v>
      </c>
      <c r="C49" s="42">
        <v>1000</v>
      </c>
      <c r="D49" s="42">
        <v>80</v>
      </c>
      <c r="E49" s="42"/>
      <c r="F49" s="41"/>
    </row>
    <row r="50" spans="1:6" x14ac:dyDescent="0.25">
      <c r="A50" s="19" t="s">
        <v>55</v>
      </c>
      <c r="B50" s="42">
        <v>23681.564989999999</v>
      </c>
      <c r="C50" s="42">
        <v>3700</v>
      </c>
      <c r="D50" s="42">
        <v>450</v>
      </c>
      <c r="E50" s="42">
        <v>141.75059999999999</v>
      </c>
      <c r="F50" s="41"/>
    </row>
    <row r="51" spans="1:6" ht="30" x14ac:dyDescent="0.25">
      <c r="A51" s="19" t="s">
        <v>56</v>
      </c>
      <c r="B51" s="42">
        <v>64674.04206</v>
      </c>
      <c r="C51" s="42">
        <v>159.67070000000001</v>
      </c>
      <c r="D51" s="42"/>
      <c r="E51" s="42"/>
      <c r="F51" s="41"/>
    </row>
    <row r="52" spans="1:6" x14ac:dyDescent="0.25">
      <c r="A52" s="19" t="s">
        <v>57</v>
      </c>
      <c r="B52" s="42">
        <v>17.66517</v>
      </c>
      <c r="C52" s="42"/>
      <c r="D52" s="42"/>
      <c r="E52" s="42"/>
      <c r="F52" s="41"/>
    </row>
    <row r="53" spans="1:6" x14ac:dyDescent="0.25">
      <c r="A53" s="19" t="s">
        <v>58</v>
      </c>
      <c r="B53" s="42">
        <v>184</v>
      </c>
      <c r="C53" s="42"/>
      <c r="D53" s="42"/>
      <c r="E53" s="42"/>
      <c r="F53" s="41"/>
    </row>
    <row r="54" spans="1:6" ht="30" x14ac:dyDescent="0.25">
      <c r="A54" s="19" t="s">
        <v>59</v>
      </c>
      <c r="B54" s="42">
        <v>668861.06085999997</v>
      </c>
      <c r="C54" s="42"/>
      <c r="D54" s="42"/>
      <c r="E54" s="42"/>
      <c r="F54" s="41"/>
    </row>
    <row r="55" spans="1:6" x14ac:dyDescent="0.25">
      <c r="A55" s="19" t="s">
        <v>60</v>
      </c>
      <c r="B55" s="42">
        <v>5369.9745400000002</v>
      </c>
      <c r="C55" s="42"/>
      <c r="D55" s="42"/>
      <c r="E55" s="42"/>
      <c r="F55" s="41"/>
    </row>
    <row r="56" spans="1:6" x14ac:dyDescent="0.25">
      <c r="A56" s="19" t="s">
        <v>61</v>
      </c>
      <c r="B56" s="42">
        <v>77512.311830000006</v>
      </c>
      <c r="C56" s="42"/>
      <c r="D56" s="42">
        <v>300</v>
      </c>
      <c r="E56" s="42">
        <v>5090.2449999999999</v>
      </c>
      <c r="F56" s="41"/>
    </row>
    <row r="57" spans="1:6" x14ac:dyDescent="0.25">
      <c r="A57" s="19" t="s">
        <v>62</v>
      </c>
      <c r="B57" s="42">
        <v>70395.685320000004</v>
      </c>
      <c r="C57" s="42"/>
      <c r="D57" s="42">
        <v>146.07696000000001</v>
      </c>
      <c r="E57" s="42"/>
      <c r="F57" s="41"/>
    </row>
    <row r="58" spans="1:6" x14ac:dyDescent="0.25">
      <c r="A58" s="19" t="s">
        <v>63</v>
      </c>
      <c r="B58" s="42">
        <v>104356.84869</v>
      </c>
      <c r="C58" s="42">
        <v>6725.7929999999997</v>
      </c>
      <c r="D58" s="42">
        <v>-363.15973000000002</v>
      </c>
      <c r="E58" s="42">
        <v>6255.5423700000001</v>
      </c>
      <c r="F58" s="41"/>
    </row>
    <row r="59" spans="1:6" ht="30" x14ac:dyDescent="0.25">
      <c r="A59" s="19" t="s">
        <v>64</v>
      </c>
      <c r="B59" s="42">
        <v>33224.388050000001</v>
      </c>
      <c r="C59" s="42">
        <v>5300</v>
      </c>
      <c r="D59" s="42"/>
      <c r="E59" s="42">
        <v>17537.155879999998</v>
      </c>
      <c r="F59" s="41"/>
    </row>
    <row r="60" spans="1:6" x14ac:dyDescent="0.25">
      <c r="A60" s="19" t="s">
        <v>65</v>
      </c>
      <c r="B60" s="42">
        <v>25394.537899999999</v>
      </c>
      <c r="C60" s="42">
        <v>583.99395000000004</v>
      </c>
      <c r="D60" s="42"/>
      <c r="E60" s="42"/>
      <c r="F60" s="41"/>
    </row>
    <row r="61" spans="1:6" x14ac:dyDescent="0.25">
      <c r="A61" s="19" t="s">
        <v>66</v>
      </c>
      <c r="B61" s="42">
        <v>14313.09584</v>
      </c>
      <c r="C61" s="42">
        <v>4200</v>
      </c>
      <c r="D61" s="42"/>
      <c r="E61" s="42"/>
      <c r="F61" s="41"/>
    </row>
    <row r="62" spans="1:6" x14ac:dyDescent="0.25">
      <c r="A62" s="19" t="s">
        <v>67</v>
      </c>
      <c r="B62" s="42">
        <v>9861.3712799999994</v>
      </c>
      <c r="C62" s="42"/>
      <c r="D62" s="42"/>
      <c r="E62" s="42"/>
      <c r="F62" s="41"/>
    </row>
    <row r="63" spans="1:6" x14ac:dyDescent="0.25">
      <c r="A63" s="19" t="s">
        <v>68</v>
      </c>
      <c r="B63" s="42">
        <v>1829.3235400000001</v>
      </c>
      <c r="C63" s="42">
        <v>1401</v>
      </c>
      <c r="D63" s="42">
        <v>255.72421</v>
      </c>
      <c r="E63" s="42">
        <v>-597.72184000000004</v>
      </c>
      <c r="F63" s="41"/>
    </row>
    <row r="64" spans="1:6" x14ac:dyDescent="0.25">
      <c r="A64" s="19" t="s">
        <v>69</v>
      </c>
      <c r="B64" s="42">
        <v>11191.52994</v>
      </c>
      <c r="C64" s="42">
        <v>1000</v>
      </c>
      <c r="D64" s="42">
        <v>500</v>
      </c>
      <c r="E64" s="42"/>
      <c r="F64" s="41"/>
    </row>
    <row r="65" spans="1:6" x14ac:dyDescent="0.25">
      <c r="A65" s="19" t="s">
        <v>70</v>
      </c>
      <c r="B65" s="42">
        <v>205823.46466</v>
      </c>
      <c r="C65" s="42"/>
      <c r="D65" s="42"/>
      <c r="E65" s="42"/>
      <c r="F65" s="41"/>
    </row>
    <row r="66" spans="1:6" ht="30" x14ac:dyDescent="0.25">
      <c r="A66" s="19" t="s">
        <v>71</v>
      </c>
      <c r="B66" s="42">
        <v>-2854.0636300000001</v>
      </c>
      <c r="C66" s="42"/>
      <c r="D66" s="42"/>
      <c r="E66" s="42"/>
      <c r="F66" s="41"/>
    </row>
    <row r="67" spans="1:6" x14ac:dyDescent="0.25">
      <c r="A67" s="19" t="s">
        <v>72</v>
      </c>
      <c r="B67" s="42">
        <v>1757.1892399999999</v>
      </c>
      <c r="C67" s="42">
        <v>755</v>
      </c>
      <c r="D67" s="42">
        <v>664.6</v>
      </c>
      <c r="E67" s="42"/>
      <c r="F67" s="41"/>
    </row>
    <row r="68" spans="1:6" x14ac:dyDescent="0.25">
      <c r="A68" s="19" t="s">
        <v>73</v>
      </c>
      <c r="B68" s="42">
        <v>34444.534</v>
      </c>
      <c r="C68" s="42"/>
      <c r="D68" s="42"/>
      <c r="E68" s="42"/>
      <c r="F68" s="41"/>
    </row>
    <row r="69" spans="1:6" x14ac:dyDescent="0.25">
      <c r="A69" s="19" t="s">
        <v>74</v>
      </c>
      <c r="B69" s="42">
        <v>284486.96597999998</v>
      </c>
      <c r="C69" s="42">
        <v>5030</v>
      </c>
      <c r="D69" s="42"/>
      <c r="E69" s="42"/>
      <c r="F69" s="41"/>
    </row>
    <row r="70" spans="1:6" ht="30" x14ac:dyDescent="0.25">
      <c r="A70" s="19" t="s">
        <v>75</v>
      </c>
      <c r="B70" s="42">
        <v>4.4999999999999998E-2</v>
      </c>
      <c r="C70" s="42"/>
      <c r="D70" s="42"/>
      <c r="E70" s="42"/>
      <c r="F70" s="41"/>
    </row>
    <row r="71" spans="1:6" x14ac:dyDescent="0.25">
      <c r="A71" s="19" t="s">
        <v>76</v>
      </c>
      <c r="B71" s="42">
        <v>29150.321039999999</v>
      </c>
      <c r="C71" s="42"/>
      <c r="D71" s="42"/>
      <c r="E71" s="42"/>
      <c r="F71" s="41"/>
    </row>
    <row r="72" spans="1:6" x14ac:dyDescent="0.25">
      <c r="A72" s="19" t="s">
        <v>77</v>
      </c>
      <c r="B72" s="42">
        <v>444.20760999999999</v>
      </c>
      <c r="C72" s="42">
        <v>94.908019999999993</v>
      </c>
      <c r="D72" s="42"/>
      <c r="E72" s="42"/>
      <c r="F72" s="41"/>
    </row>
    <row r="73" spans="1:6" x14ac:dyDescent="0.25">
      <c r="A73" s="19" t="s">
        <v>78</v>
      </c>
      <c r="B73" s="42">
        <v>161.5</v>
      </c>
      <c r="C73" s="42">
        <v>150</v>
      </c>
      <c r="D73" s="42"/>
      <c r="E73" s="42"/>
      <c r="F73" s="41"/>
    </row>
    <row r="74" spans="1:6" x14ac:dyDescent="0.25">
      <c r="A74" s="19" t="s">
        <v>79</v>
      </c>
      <c r="B74" s="42">
        <v>121.58499999999999</v>
      </c>
      <c r="C74" s="42">
        <v>21.2</v>
      </c>
      <c r="D74" s="42">
        <v>5.86</v>
      </c>
      <c r="E74" s="42"/>
      <c r="F74" s="41"/>
    </row>
    <row r="75" spans="1:6" ht="30" x14ac:dyDescent="0.25">
      <c r="A75" s="19" t="s">
        <v>80</v>
      </c>
      <c r="B75" s="42">
        <v>1924.8027500000001</v>
      </c>
      <c r="C75" s="42">
        <v>1236.8699999999999</v>
      </c>
      <c r="D75" s="42">
        <v>458.76819</v>
      </c>
      <c r="E75" s="42">
        <v>90.880459999999999</v>
      </c>
      <c r="F75" s="41"/>
    </row>
    <row r="76" spans="1:6" ht="30" x14ac:dyDescent="0.25">
      <c r="A76" s="19" t="s">
        <v>81</v>
      </c>
      <c r="B76" s="42">
        <v>30226</v>
      </c>
      <c r="C76" s="42"/>
      <c r="D76" s="42"/>
      <c r="E76" s="42"/>
      <c r="F76" s="41"/>
    </row>
    <row r="77" spans="1:6" ht="30" x14ac:dyDescent="0.25">
      <c r="A77" s="19" t="s">
        <v>82</v>
      </c>
      <c r="B77" s="42">
        <v>14475.400519999999</v>
      </c>
      <c r="C77" s="42"/>
      <c r="D77" s="42"/>
      <c r="E77" s="42"/>
      <c r="F77" s="41"/>
    </row>
    <row r="78" spans="1:6" ht="30" x14ac:dyDescent="0.25">
      <c r="A78" s="19" t="s">
        <v>83</v>
      </c>
      <c r="B78" s="42">
        <v>9564.3163199999999</v>
      </c>
      <c r="C78" s="42">
        <v>4845</v>
      </c>
      <c r="D78" s="42">
        <v>727.9</v>
      </c>
      <c r="E78" s="42"/>
      <c r="F78" s="41"/>
    </row>
    <row r="79" spans="1:6" x14ac:dyDescent="0.25">
      <c r="A79" s="20" t="s">
        <v>84</v>
      </c>
      <c r="B79" s="43">
        <v>1732057.7375099999</v>
      </c>
      <c r="C79" s="43">
        <v>42462.478419999999</v>
      </c>
      <c r="D79" s="43">
        <v>6824.8400700000002</v>
      </c>
      <c r="E79" s="43">
        <v>28517.852470000002</v>
      </c>
      <c r="F79" s="41"/>
    </row>
    <row r="80" spans="1:6" x14ac:dyDescent="0.25">
      <c r="B80" s="41"/>
      <c r="C80" s="41"/>
      <c r="D80" s="41"/>
      <c r="E80" s="41"/>
    </row>
  </sheetData>
  <mergeCells count="43">
    <mergeCell ref="A42:D42"/>
    <mergeCell ref="A9:D9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:E1"/>
    <mergeCell ref="A2:E2"/>
    <mergeCell ref="A5:D5"/>
    <mergeCell ref="A43:D43"/>
    <mergeCell ref="A45:A46"/>
    <mergeCell ref="B45:B46"/>
    <mergeCell ref="C45:E45"/>
    <mergeCell ref="A7:D7"/>
    <mergeCell ref="A8:D8"/>
    <mergeCell ref="A10:D10"/>
    <mergeCell ref="A11:D11"/>
    <mergeCell ref="A12:D12"/>
    <mergeCell ref="A13:D13"/>
    <mergeCell ref="A14:D14"/>
    <mergeCell ref="A15:D15"/>
    <mergeCell ref="A16:D16"/>
  </mergeCells>
  <pageMargins left="0.59" right="0.22" top="0.5" bottom="0.5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topLeftCell="A19" zoomScaleNormal="100" zoomScaleSheetLayoutView="100" workbookViewId="0">
      <selection activeCell="B26" sqref="B26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51</v>
      </c>
      <c r="C1" s="29" t="s">
        <v>12</v>
      </c>
    </row>
    <row r="2" spans="1:20" x14ac:dyDescent="0.25">
      <c r="A2" s="30" t="str">
        <f>TEXT(EndData2,"[$-FC19]ДД.ММ.ГГГ")</f>
        <v>25.06.2021</v>
      </c>
      <c r="B2" s="30">
        <f>A2+1</f>
        <v>44373</v>
      </c>
      <c r="C2" s="26" t="str">
        <f>TEXT(B2,"[$-FC19]ДД.ММ.ГГГ")</f>
        <v>26.06.2021</v>
      </c>
      <c r="P2" s="32" t="s">
        <v>11</v>
      </c>
    </row>
    <row r="3" spans="1:20" ht="51.75" customHeight="1" x14ac:dyDescent="0.25">
      <c r="A3" s="23" t="s">
        <v>14</v>
      </c>
      <c r="B3" s="33" t="s">
        <v>15</v>
      </c>
      <c r="C3" s="34" t="s">
        <v>16</v>
      </c>
      <c r="D3" s="34" t="s">
        <v>17</v>
      </c>
      <c r="E3" s="34" t="s">
        <v>18</v>
      </c>
      <c r="F3" s="34" t="s">
        <v>19</v>
      </c>
      <c r="G3" s="34" t="s">
        <v>20</v>
      </c>
      <c r="H3" s="34" t="s">
        <v>21</v>
      </c>
      <c r="I3" s="34" t="s">
        <v>22</v>
      </c>
      <c r="J3" s="34" t="s">
        <v>23</v>
      </c>
      <c r="K3" s="34" t="s">
        <v>24</v>
      </c>
      <c r="L3" s="34" t="s">
        <v>25</v>
      </c>
      <c r="M3" s="34" t="s">
        <v>26</v>
      </c>
      <c r="N3" s="34" t="s">
        <v>27</v>
      </c>
      <c r="O3" s="34" t="s">
        <v>28</v>
      </c>
      <c r="P3" s="35" t="s">
        <v>10</v>
      </c>
    </row>
    <row r="4" spans="1:20" ht="39" x14ac:dyDescent="0.25">
      <c r="A4" s="21" t="s">
        <v>30</v>
      </c>
      <c r="B4" s="24">
        <v>20000</v>
      </c>
      <c r="C4" s="24">
        <v>20209.25</v>
      </c>
      <c r="D4" s="24">
        <v>1268.75</v>
      </c>
      <c r="E4" s="24">
        <v>928</v>
      </c>
      <c r="F4" s="24">
        <v>5517</v>
      </c>
      <c r="G4" s="24">
        <v>14210.295330000001</v>
      </c>
      <c r="H4" s="24">
        <v>13226.679</v>
      </c>
      <c r="I4" s="24">
        <v>11000</v>
      </c>
      <c r="J4" s="24">
        <v>9360.6666700000005</v>
      </c>
      <c r="K4" s="24"/>
      <c r="L4" s="24">
        <v>15228</v>
      </c>
      <c r="M4" s="24">
        <v>5235.8333199999997</v>
      </c>
      <c r="N4" s="24">
        <v>616.83299999999997</v>
      </c>
      <c r="O4" s="24">
        <v>20000</v>
      </c>
      <c r="P4" s="44">
        <v>136801.30731999999</v>
      </c>
      <c r="Q4" s="32"/>
      <c r="R4" s="32"/>
      <c r="S4" s="32"/>
      <c r="T4" s="32"/>
    </row>
    <row r="5" spans="1:20" ht="26.25" x14ac:dyDescent="0.25">
      <c r="A5" s="21" t="s">
        <v>31</v>
      </c>
      <c r="B5" s="24"/>
      <c r="C5" s="24">
        <v>6724.7120000000004</v>
      </c>
      <c r="D5" s="24">
        <v>1194.6669999999999</v>
      </c>
      <c r="E5" s="24">
        <v>12000</v>
      </c>
      <c r="F5" s="24">
        <v>256</v>
      </c>
      <c r="G5" s="24">
        <v>10900.166660000001</v>
      </c>
      <c r="H5" s="24">
        <v>987.10500000000002</v>
      </c>
      <c r="I5" s="24">
        <v>17934.712739999999</v>
      </c>
      <c r="J5" s="24">
        <v>1077.15275</v>
      </c>
      <c r="K5" s="24"/>
      <c r="L5" s="24"/>
      <c r="M5" s="24">
        <v>459.75</v>
      </c>
      <c r="N5" s="24">
        <v>2501.1999999999998</v>
      </c>
      <c r="O5" s="24">
        <v>975</v>
      </c>
      <c r="P5" s="44">
        <v>55010.46615</v>
      </c>
      <c r="Q5" s="32"/>
      <c r="R5" s="32"/>
      <c r="S5" s="32"/>
      <c r="T5" s="32"/>
    </row>
    <row r="6" spans="1:20" ht="39" x14ac:dyDescent="0.25">
      <c r="A6" s="21" t="s">
        <v>32</v>
      </c>
      <c r="B6" s="24">
        <v>61686.495920000001</v>
      </c>
      <c r="C6" s="24">
        <v>35055.25</v>
      </c>
      <c r="D6" s="24">
        <v>10442.333000000001</v>
      </c>
      <c r="E6" s="24">
        <v>4414</v>
      </c>
      <c r="F6" s="24">
        <v>495</v>
      </c>
      <c r="G6" s="24">
        <v>17088.25</v>
      </c>
      <c r="H6" s="24">
        <v>7197.625</v>
      </c>
      <c r="I6" s="24">
        <v>2700</v>
      </c>
      <c r="J6" s="24">
        <v>21299.909</v>
      </c>
      <c r="K6" s="24"/>
      <c r="L6" s="24">
        <v>10390.083329999999</v>
      </c>
      <c r="M6" s="24">
        <v>7066.25</v>
      </c>
      <c r="N6" s="24">
        <v>7250</v>
      </c>
      <c r="O6" s="24"/>
      <c r="P6" s="44">
        <v>185085.19625000001</v>
      </c>
      <c r="Q6" s="32"/>
      <c r="R6" s="32"/>
      <c r="S6" s="32"/>
      <c r="T6" s="32"/>
    </row>
    <row r="7" spans="1:20" ht="102.75" x14ac:dyDescent="0.25">
      <c r="A7" s="21" t="s">
        <v>33</v>
      </c>
      <c r="B7" s="24">
        <v>3338.6849999999999</v>
      </c>
      <c r="C7" s="24">
        <v>19406.202679999999</v>
      </c>
      <c r="D7" s="24">
        <v>3328.93</v>
      </c>
      <c r="E7" s="24">
        <v>3043.4670000000001</v>
      </c>
      <c r="F7" s="24">
        <v>1367.8710000000001</v>
      </c>
      <c r="G7" s="24">
        <v>2245.3240000000001</v>
      </c>
      <c r="H7" s="24">
        <v>2258.625</v>
      </c>
      <c r="I7" s="24">
        <v>142.9</v>
      </c>
      <c r="J7" s="24">
        <v>1470.8756000000001</v>
      </c>
      <c r="K7" s="24">
        <v>1398.6</v>
      </c>
      <c r="L7" s="24">
        <v>2588.48011</v>
      </c>
      <c r="M7" s="24">
        <v>3330.4319999999998</v>
      </c>
      <c r="N7" s="24">
        <v>2887.7939999999999</v>
      </c>
      <c r="O7" s="24">
        <v>2784.7389199999998</v>
      </c>
      <c r="P7" s="44">
        <v>49592.925309999999</v>
      </c>
      <c r="Q7" s="32"/>
      <c r="R7" s="32"/>
      <c r="S7" s="32"/>
      <c r="T7" s="32"/>
    </row>
    <row r="8" spans="1:20" ht="77.25" x14ac:dyDescent="0.25">
      <c r="A8" s="21" t="s">
        <v>34</v>
      </c>
      <c r="B8" s="24"/>
      <c r="C8" s="24">
        <v>4474.75</v>
      </c>
      <c r="D8" s="24">
        <v>652.75</v>
      </c>
      <c r="E8" s="24"/>
      <c r="F8" s="24">
        <v>173.5</v>
      </c>
      <c r="G8" s="24">
        <v>654.33333000000005</v>
      </c>
      <c r="H8" s="24">
        <v>201.09700000000001</v>
      </c>
      <c r="I8" s="24"/>
      <c r="J8" s="24"/>
      <c r="K8" s="24"/>
      <c r="L8" s="24">
        <v>267.25</v>
      </c>
      <c r="M8" s="24">
        <v>246.41667000000001</v>
      </c>
      <c r="N8" s="24">
        <v>247.833</v>
      </c>
      <c r="O8" s="24">
        <v>180</v>
      </c>
      <c r="P8" s="44">
        <v>7097.93</v>
      </c>
      <c r="Q8" s="32"/>
      <c r="R8" s="32"/>
      <c r="S8" s="32"/>
      <c r="T8" s="32"/>
    </row>
    <row r="9" spans="1:20" ht="77.25" x14ac:dyDescent="0.25">
      <c r="A9" s="21" t="s">
        <v>35</v>
      </c>
      <c r="B9" s="24">
        <v>808.86</v>
      </c>
      <c r="C9" s="24">
        <v>252.58305999999999</v>
      </c>
      <c r="D9" s="24">
        <v>186.833</v>
      </c>
      <c r="E9" s="24">
        <v>93</v>
      </c>
      <c r="F9" s="24"/>
      <c r="G9" s="24">
        <v>93.416659999999993</v>
      </c>
      <c r="H9" s="24"/>
      <c r="I9" s="24">
        <v>82</v>
      </c>
      <c r="J9" s="24">
        <v>66.741699999999994</v>
      </c>
      <c r="K9" s="24"/>
      <c r="L9" s="24">
        <v>55</v>
      </c>
      <c r="M9" s="24">
        <v>100.952</v>
      </c>
      <c r="N9" s="24">
        <v>60</v>
      </c>
      <c r="O9" s="24">
        <v>37.106999999999999</v>
      </c>
      <c r="P9" s="44">
        <v>1836.49342</v>
      </c>
      <c r="Q9" s="32"/>
      <c r="R9" s="32"/>
      <c r="S9" s="32"/>
      <c r="T9" s="32"/>
    </row>
    <row r="10" spans="1:20" ht="77.25" x14ac:dyDescent="0.25">
      <c r="A10" s="21" t="s">
        <v>36</v>
      </c>
      <c r="B10" s="24"/>
      <c r="C10" s="24"/>
      <c r="D10" s="24"/>
      <c r="E10" s="24"/>
      <c r="F10" s="24"/>
      <c r="G10" s="24"/>
      <c r="H10" s="24">
        <v>26</v>
      </c>
      <c r="I10" s="24"/>
      <c r="J10" s="24"/>
      <c r="K10" s="24"/>
      <c r="L10" s="24"/>
      <c r="M10" s="24"/>
      <c r="N10" s="24"/>
      <c r="O10" s="24"/>
      <c r="P10" s="44">
        <v>26</v>
      </c>
      <c r="Q10" s="32"/>
      <c r="R10" s="32"/>
      <c r="S10" s="32"/>
      <c r="T10" s="32"/>
    </row>
    <row r="11" spans="1:20" ht="153.75" x14ac:dyDescent="0.25">
      <c r="A11" s="21" t="s">
        <v>37</v>
      </c>
      <c r="B11" s="24">
        <v>110</v>
      </c>
      <c r="C11" s="24"/>
      <c r="D11" s="24"/>
      <c r="E11" s="24"/>
      <c r="F11" s="24"/>
      <c r="G11" s="24"/>
      <c r="H11" s="24"/>
      <c r="I11" s="24"/>
      <c r="J11" s="24">
        <v>8000</v>
      </c>
      <c r="K11" s="24"/>
      <c r="L11" s="24"/>
      <c r="M11" s="24"/>
      <c r="N11" s="24"/>
      <c r="O11" s="24"/>
      <c r="P11" s="44">
        <v>8110</v>
      </c>
      <c r="Q11" s="32"/>
      <c r="R11" s="32"/>
      <c r="S11" s="32"/>
      <c r="T11" s="32"/>
    </row>
    <row r="12" spans="1:20" ht="90" x14ac:dyDescent="0.25">
      <c r="A12" s="21" t="s">
        <v>38</v>
      </c>
      <c r="B12" s="24">
        <v>3404.7619</v>
      </c>
      <c r="C12" s="24"/>
      <c r="D12" s="24">
        <v>186</v>
      </c>
      <c r="E12" s="24"/>
      <c r="F12" s="24"/>
      <c r="G12" s="24"/>
      <c r="H12" s="24"/>
      <c r="I12" s="24">
        <v>81.717839999999995</v>
      </c>
      <c r="J12" s="24"/>
      <c r="K12" s="24"/>
      <c r="L12" s="24"/>
      <c r="M12" s="24"/>
      <c r="N12" s="24"/>
      <c r="O12" s="24"/>
      <c r="P12" s="44">
        <v>3672.4797400000002</v>
      </c>
      <c r="Q12" s="32"/>
      <c r="R12" s="32"/>
      <c r="S12" s="32"/>
      <c r="T12" s="32"/>
    </row>
    <row r="13" spans="1:20" ht="115.5" x14ac:dyDescent="0.25">
      <c r="A13" s="21" t="s">
        <v>39</v>
      </c>
      <c r="B13" s="24"/>
      <c r="C13" s="24"/>
      <c r="D13" s="24">
        <v>450</v>
      </c>
      <c r="E13" s="24"/>
      <c r="F13" s="24">
        <v>93</v>
      </c>
      <c r="G13" s="24">
        <v>294.70934999999997</v>
      </c>
      <c r="H13" s="24"/>
      <c r="I13" s="24"/>
      <c r="J13" s="24"/>
      <c r="K13" s="24"/>
      <c r="L13" s="24"/>
      <c r="M13" s="24">
        <v>220</v>
      </c>
      <c r="N13" s="24"/>
      <c r="O13" s="24">
        <v>311.59800000000001</v>
      </c>
      <c r="P13" s="44">
        <v>1369.30735</v>
      </c>
      <c r="Q13" s="32"/>
      <c r="R13" s="32"/>
      <c r="S13" s="32"/>
      <c r="T13" s="32"/>
    </row>
    <row r="14" spans="1:20" ht="115.5" x14ac:dyDescent="0.25">
      <c r="A14" s="21" t="s">
        <v>40</v>
      </c>
      <c r="B14" s="24">
        <v>28959.498060000002</v>
      </c>
      <c r="C14" s="24"/>
      <c r="D14" s="24"/>
      <c r="E14" s="24"/>
      <c r="F14" s="24"/>
      <c r="G14" s="24"/>
      <c r="H14" s="24"/>
      <c r="I14" s="24">
        <v>550</v>
      </c>
      <c r="J14" s="24">
        <v>14000</v>
      </c>
      <c r="K14" s="24">
        <v>2180</v>
      </c>
      <c r="L14" s="24">
        <v>2000</v>
      </c>
      <c r="M14" s="24"/>
      <c r="N14" s="24"/>
      <c r="O14" s="24"/>
      <c r="P14" s="44">
        <v>47689.498059999998</v>
      </c>
      <c r="Q14" s="32"/>
      <c r="R14" s="32"/>
      <c r="S14" s="32"/>
      <c r="T14" s="32"/>
    </row>
    <row r="15" spans="1:20" ht="90" x14ac:dyDescent="0.25">
      <c r="A15" s="21" t="s">
        <v>41</v>
      </c>
      <c r="B15" s="24"/>
      <c r="C15" s="24"/>
      <c r="D15" s="24"/>
      <c r="E15" s="24"/>
      <c r="F15" s="24">
        <v>50</v>
      </c>
      <c r="G15" s="24"/>
      <c r="H15" s="24"/>
      <c r="I15" s="24"/>
      <c r="J15" s="24"/>
      <c r="K15" s="24"/>
      <c r="L15" s="24"/>
      <c r="M15" s="24"/>
      <c r="N15" s="24"/>
      <c r="O15" s="24"/>
      <c r="P15" s="44">
        <v>50</v>
      </c>
      <c r="Q15" s="32"/>
      <c r="R15" s="32"/>
      <c r="S15" s="32"/>
      <c r="T15" s="32"/>
    </row>
    <row r="16" spans="1:20" ht="77.25" x14ac:dyDescent="0.25">
      <c r="A16" s="21" t="s">
        <v>42</v>
      </c>
      <c r="B16" s="24">
        <v>2827.8191499999998</v>
      </c>
      <c r="C16" s="24"/>
      <c r="D16" s="24"/>
      <c r="E16" s="24"/>
      <c r="F16" s="24"/>
      <c r="G16" s="24"/>
      <c r="H16" s="24"/>
      <c r="I16" s="24"/>
      <c r="J16" s="24">
        <v>700</v>
      </c>
      <c r="K16" s="24">
        <v>300</v>
      </c>
      <c r="L16" s="24"/>
      <c r="M16" s="24"/>
      <c r="N16" s="24"/>
      <c r="O16" s="24"/>
      <c r="P16" s="44">
        <v>3827.8191499999998</v>
      </c>
      <c r="Q16" s="32"/>
      <c r="R16" s="32"/>
      <c r="S16" s="32"/>
      <c r="T16" s="32"/>
    </row>
    <row r="17" spans="1:20" ht="90" x14ac:dyDescent="0.25">
      <c r="A17" s="21" t="s">
        <v>43</v>
      </c>
      <c r="B17" s="24">
        <v>29294.297999999999</v>
      </c>
      <c r="C17" s="24"/>
      <c r="D17" s="24"/>
      <c r="E17" s="24"/>
      <c r="F17" s="24"/>
      <c r="G17" s="24">
        <v>-98.775000000000006</v>
      </c>
      <c r="H17" s="24"/>
      <c r="I17" s="24"/>
      <c r="J17" s="24"/>
      <c r="K17" s="24"/>
      <c r="L17" s="24"/>
      <c r="M17" s="24"/>
      <c r="N17" s="24"/>
      <c r="O17" s="24"/>
      <c r="P17" s="44">
        <v>29195.523000000001</v>
      </c>
      <c r="Q17" s="32"/>
      <c r="R17" s="32"/>
      <c r="S17" s="32"/>
      <c r="T17" s="32"/>
    </row>
    <row r="18" spans="1:20" ht="39" x14ac:dyDescent="0.25">
      <c r="A18" s="21" t="s">
        <v>44</v>
      </c>
      <c r="B18" s="24"/>
      <c r="C18" s="24">
        <v>1045.5999999999999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1045.5999999999999</v>
      </c>
      <c r="Q18" s="32"/>
      <c r="R18" s="32"/>
      <c r="S18" s="32"/>
      <c r="T18" s="32"/>
    </row>
    <row r="19" spans="1:20" ht="39" x14ac:dyDescent="0.25">
      <c r="A19" s="21" t="s">
        <v>45</v>
      </c>
      <c r="B19" s="24"/>
      <c r="C19" s="24"/>
      <c r="D19" s="24"/>
      <c r="E19" s="24"/>
      <c r="F19" s="24"/>
      <c r="G19" s="24"/>
      <c r="H19" s="24"/>
      <c r="I19" s="24"/>
      <c r="J19" s="24"/>
      <c r="K19" s="24">
        <v>7398.7482799999998</v>
      </c>
      <c r="L19" s="24"/>
      <c r="M19" s="24"/>
      <c r="N19" s="24"/>
      <c r="O19" s="24"/>
      <c r="P19" s="44">
        <v>7398.7482799999998</v>
      </c>
      <c r="Q19" s="32"/>
      <c r="R19" s="32"/>
      <c r="S19" s="32"/>
      <c r="T19" s="32"/>
    </row>
    <row r="20" spans="1:20" ht="51.75" x14ac:dyDescent="0.25">
      <c r="A20" s="21" t="s">
        <v>46</v>
      </c>
      <c r="B20" s="24">
        <v>7005.4434000000001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7005.4434000000001</v>
      </c>
      <c r="Q20" s="32"/>
      <c r="R20" s="32"/>
      <c r="S20" s="32"/>
      <c r="T20" s="32"/>
    </row>
    <row r="21" spans="1:20" ht="128.25" x14ac:dyDescent="0.25">
      <c r="A21" s="21" t="s">
        <v>47</v>
      </c>
      <c r="B21" s="24"/>
      <c r="C21" s="24"/>
      <c r="D21" s="24"/>
      <c r="E21" s="24"/>
      <c r="F21" s="24"/>
      <c r="G21" s="24"/>
      <c r="H21" s="24"/>
      <c r="I21" s="24">
        <v>27052.14962</v>
      </c>
      <c r="J21" s="24"/>
      <c r="K21" s="24"/>
      <c r="L21" s="24"/>
      <c r="M21" s="24"/>
      <c r="N21" s="24"/>
      <c r="O21" s="24"/>
      <c r="P21" s="44">
        <v>27052.14962</v>
      </c>
      <c r="Q21" s="32"/>
      <c r="R21" s="32"/>
      <c r="S21" s="32"/>
      <c r="T21" s="32"/>
    </row>
    <row r="22" spans="1:20" ht="64.5" x14ac:dyDescent="0.25">
      <c r="A22" s="21" t="s">
        <v>48</v>
      </c>
      <c r="B22" s="24">
        <v>14587.78947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14587.78947</v>
      </c>
      <c r="Q22" s="32"/>
      <c r="R22" s="32"/>
      <c r="S22" s="32"/>
      <c r="T22" s="32"/>
    </row>
    <row r="23" spans="1:20" ht="51.75" x14ac:dyDescent="0.25">
      <c r="A23" s="21" t="s">
        <v>49</v>
      </c>
      <c r="B23" s="24"/>
      <c r="C23" s="24"/>
      <c r="D23" s="24"/>
      <c r="E23" s="24"/>
      <c r="F23" s="24"/>
      <c r="G23" s="24"/>
      <c r="H23" s="24"/>
      <c r="I23" s="24"/>
      <c r="J23" s="24"/>
      <c r="K23" s="24">
        <v>130.3305</v>
      </c>
      <c r="L23" s="24"/>
      <c r="M23" s="24"/>
      <c r="N23" s="24"/>
      <c r="O23" s="24"/>
      <c r="P23" s="44">
        <v>130.3305</v>
      </c>
      <c r="Q23" s="32"/>
      <c r="R23" s="32"/>
      <c r="S23" s="32"/>
      <c r="T23" s="32"/>
    </row>
    <row r="24" spans="1:20" x14ac:dyDescent="0.25">
      <c r="A24" s="22" t="s">
        <v>50</v>
      </c>
      <c r="B24" s="25">
        <v>172023.65090000001</v>
      </c>
      <c r="C24" s="25">
        <v>87168.347739999997</v>
      </c>
      <c r="D24" s="25">
        <v>17710.262999999999</v>
      </c>
      <c r="E24" s="25">
        <v>20478.467000000001</v>
      </c>
      <c r="F24" s="25">
        <v>7952.3710000000001</v>
      </c>
      <c r="G24" s="25">
        <v>45387.720329999996</v>
      </c>
      <c r="H24" s="25">
        <v>23897.131000000001</v>
      </c>
      <c r="I24" s="25">
        <v>59543.480199999998</v>
      </c>
      <c r="J24" s="25">
        <v>55975.345719999998</v>
      </c>
      <c r="K24" s="25">
        <v>11407.67878</v>
      </c>
      <c r="L24" s="25">
        <v>30528.813440000002</v>
      </c>
      <c r="M24" s="25">
        <v>16659.633989999998</v>
      </c>
      <c r="N24" s="25">
        <v>13563.66</v>
      </c>
      <c r="O24" s="25">
        <v>24288.443920000002</v>
      </c>
      <c r="P24" s="44">
        <v>586585.00702000002</v>
      </c>
      <c r="Q24" s="40"/>
      <c r="R24" s="40"/>
      <c r="S24" s="40"/>
      <c r="T24" s="40"/>
    </row>
    <row r="25" spans="1:2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20" x14ac:dyDescent="0.25">
      <c r="A26" s="36" t="s">
        <v>29</v>
      </c>
      <c r="B26" s="45">
        <f>Учреждения!B79+'Муниципальные районы'!P24</f>
        <v>2318642.7445299998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20" ht="32.25" customHeight="1" x14ac:dyDescent="0.25">
      <c r="A27" s="36" t="str">
        <f>CONCATENATE("Остатки бюджетных средств на ",C2,"г.")</f>
        <v>Остатки бюджетных средств на 26.06.2021г.</v>
      </c>
      <c r="B27" s="45">
        <v>1317229.8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pageMargins left="0.23622047244094491" right="0.17" top="0.28000000000000003" bottom="0.39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2021-07-02T00:24:08Z</dcterms:modified>
</cp:coreProperties>
</file>