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Учреждения!$45:$46</definedName>
    <definedName name="_xlnm.Print_Area" localSheetId="1">'Муниципальные районы'!$A$1:$P$26</definedName>
    <definedName name="_xlnm.Print_Area" localSheetId="0">Учреждения!$A$1:$E$81</definedName>
  </definedNames>
  <calcPr calcId="162913"/>
</workbook>
</file>

<file path=xl/calcChain.xml><?xml version="1.0" encoding="utf-8"?>
<calcChain xmlns="http://schemas.openxmlformats.org/spreadsheetml/2006/main">
  <c r="E8" i="1" l="1"/>
  <c r="E44" i="1"/>
  <c r="E9" i="1"/>
  <c r="B24" i="2" l="1"/>
  <c r="A2" i="2" l="1"/>
  <c r="B2" i="2" s="1"/>
  <c r="C2" i="2" s="1"/>
  <c r="A2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<sst xmlns="http://schemas.openxmlformats.org/spreadsheetml/2006/main" count="120" uniqueCount="119">
  <si>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</si>
  <si>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</si>
  <si>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</si>
  <si>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</si>
  <si>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</si>
  <si>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</si>
  <si>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</si>
  <si>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</si>
  <si>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</si>
  <si>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</si>
  <si>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</si>
  <si>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</si>
  <si>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</si>
  <si>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</si>
  <si>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</si>
  <si>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</si>
  <si>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</si>
  <si>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</si>
  <si>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</si>
  <si>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</si>
  <si>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</si>
  <si>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</si>
  <si>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</si>
  <si>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</si>
  <si>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</si>
  <si>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</si>
  <si>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</si>
  <si>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</si>
  <si>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</si>
  <si>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</si>
  <si>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</si>
  <si>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</si>
  <si>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</si>
  <si>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</si>
  <si>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</si>
  <si>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</si>
  <si>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</si>
  <si>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</si>
  <si>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</si>
  <si>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</si>
  <si>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</si>
  <si>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</si>
  <si>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</si>
  <si>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</si>
  <si>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Создание модельных муниципальных библиотек</t>
  </si>
  <si>
    <t>Государственная поддержка отрасли культуры</t>
  </si>
  <si>
    <t>Реализация программ формирования современной городской среды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</si>
  <si>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</si>
  <si>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</si>
  <si>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</si>
  <si>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16.07.2021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</si>
  <si>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</si>
  <si>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</si>
  <si>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</si>
  <si>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</si>
  <si>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</si>
  <si>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</si>
  <si>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</si>
  <si>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</si>
  <si>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</si>
  <si>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</si>
  <si>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</si>
  <si>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</si>
  <si>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</si>
  <si>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</si>
  <si>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</si>
  <si>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</si>
  <si>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</si>
  <si>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</si>
  <si>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</si>
  <si>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</si>
  <si>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</si>
  <si>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</si>
  <si>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</si>
  <si>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</si>
  <si>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</si>
  <si>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</si>
  <si>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</si>
  <si>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</si>
  <si>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</si>
  <si>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</si>
  <si>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</si>
  <si>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</si>
  <si>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</si>
  <si>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12.07.2021</t>
  </si>
  <si>
    <t>Межбюджетные трансферты, передаваемые бюджетам, за счет средств резервного фонда Правительства Российской Федерации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</si>
  <si>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</si>
  <si>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</si>
  <si>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</si>
  <si>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</si>
  <si>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</si>
  <si>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</si>
  <si>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</si>
  <si>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</si>
  <si>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</si>
  <si>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</si>
  <si>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</si>
  <si>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</si>
  <si>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Субсидии бюджетам на развитие паллиативной медицинской помощи</t>
  </si>
  <si>
    <t>Субсидии бюджетам на создание центров цифрового образования детей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</si>
  <si>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</si>
  <si>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</si>
  <si>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Субвенции бюджетам на оплату жилищно-коммунальных услуг отдельным категориям граждан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</si>
  <si>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</si>
  <si>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</si>
  <si>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</si>
  <si>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</si>
  <si>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</si>
  <si>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</si>
  <si>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</si>
  <si>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на финансовое обеспечение дорожной деятельности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</si>
  <si>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</si>
  <si>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реализацию мероприятий по обеспечению жильем молодых семей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</si>
  <si>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</si>
  <si>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субъектов Российской Федерации на формирование современных управленческих и организационно-экономических механизмов в системе дополнительного образования детей в субъектах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</si>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</sst>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view="pageBreakPreview" zoomScaleNormal="100" zoomScaleSheetLayoutView="100" workbookViewId="0">
      <selection activeCell="A39" sqref="A39:D39"/>
    </sheetView>
  </sheetViews>
  <sheetFormatPr defaultColWidth="8.77734375" defaultRowHeight="13.8" x14ac:dyDescent="0.25"/>
  <cols>
    <col min="1" max="1" width="69.21875" style="30" customWidth="1"/>
    <col min="2" max="2" width="13.77734375" style="30" customWidth="1"/>
    <col min="3" max="4" width="14.44140625" style="30" customWidth="1"/>
    <col min="5" max="5" width="12.44140625" style="30" customWidth="1"/>
    <col min="6" max="6" width="12.5546875" style="30" customWidth="1"/>
    <col min="7" max="7" width="16" style="30" bestFit="1" customWidth="1"/>
    <col min="8" max="8" width="8.77734375" style="30"/>
    <col min="9" max="9" width="10.21875" style="30" bestFit="1" customWidth="1"/>
    <col min="10" max="16384" width="8.77734375" style="30"/>
  </cols>
  <sheetData>
    <row r="1" spans="1:9" ht="15.6" x14ac:dyDescent="0.3">
      <c r="A1" s="45" t="s">
        <v>0</v>
      </c>
      <c r="B1" s="45"/>
      <c r="C1" s="45"/>
      <c r="D1" s="45"/>
      <c r="E1" s="45"/>
      <c r="F1" s="36" t="s">
        <v>84</v>
      </c>
      <c r="G1" s="37" t="str">
        <f>TEXT(F1,"[$-FC19]ДД ММММ")</f>
        <v>12 июля</v>
      </c>
      <c r="H1" s="37" t="str">
        <f>TEXT(F1,"[$-FC19]ДД.ММ.ГГГ \г")</f>
        <v>12.07.2021 г</v>
      </c>
    </row>
    <row r="2" spans="1:9" ht="15.6" x14ac:dyDescent="0.3">
      <c r="A2" s="45" t="str">
        <f>CONCATENATE("с ",G1," по ",G2,"ода")</f>
        <v>с 12 июля по 16 июля 2021 года</v>
      </c>
      <c r="B2" s="45"/>
      <c r="C2" s="45"/>
      <c r="D2" s="45"/>
      <c r="E2" s="45"/>
      <c r="F2" s="36" t="s">
        <v>50</v>
      </c>
      <c r="G2" s="37" t="str">
        <f>TEXT(F2,"[$-FC19]ДД ММММ ГГГ \г")</f>
        <v>16 июля 2021 г</v>
      </c>
      <c r="H2" s="37" t="str">
        <f>TEXT(F2,"[$-FC19]ДД.ММ.ГГГ \г")</f>
        <v>16.07.2021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12.07.2021 г.</v>
      </c>
      <c r="B5" s="47"/>
      <c r="C5" s="47"/>
      <c r="D5" s="48"/>
      <c r="E5" s="44">
        <v>790950.3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5" t="s">
        <v>2</v>
      </c>
      <c r="B7" s="56"/>
      <c r="C7" s="56"/>
      <c r="D7" s="56"/>
      <c r="E7" s="12"/>
    </row>
    <row r="8" spans="1:9" x14ac:dyDescent="0.25">
      <c r="A8" s="50" t="s">
        <v>3</v>
      </c>
      <c r="B8" s="56"/>
      <c r="C8" s="56"/>
      <c r="D8" s="56"/>
      <c r="E8" s="8">
        <f>E44-E9</f>
        <v>537373.31288999994</v>
      </c>
    </row>
    <row r="9" spans="1:9" x14ac:dyDescent="0.25">
      <c r="A9" s="57" t="s">
        <v>4</v>
      </c>
      <c r="B9" s="56"/>
      <c r="C9" s="56"/>
      <c r="D9" s="56"/>
      <c r="E9" s="13">
        <f>SUM(E10:E43)</f>
        <v>252750.20000000004</v>
      </c>
    </row>
    <row r="10" spans="1:9" ht="30" customHeight="1" x14ac:dyDescent="0.25">
      <c r="A10" s="57" t="s">
        <v>85</v>
      </c>
      <c r="B10" s="56"/>
      <c r="C10" s="56"/>
      <c r="D10" s="56"/>
      <c r="E10" s="61">
        <v>1054.2</v>
      </c>
    </row>
    <row r="11" spans="1:9" ht="16.2" customHeight="1" x14ac:dyDescent="0.25">
      <c r="A11" s="58" t="s">
        <v>86</v>
      </c>
      <c r="B11" s="59"/>
      <c r="C11" s="59"/>
      <c r="D11" s="60"/>
      <c r="E11" s="61">
        <v>65421.5</v>
      </c>
    </row>
    <row r="12" spans="1:9" ht="43.2" customHeight="1" x14ac:dyDescent="0.25">
      <c r="A12" s="58" t="s">
        <v>87</v>
      </c>
      <c r="B12" s="59"/>
      <c r="C12" s="59"/>
      <c r="D12" s="60"/>
      <c r="E12" s="61">
        <v>3333.5</v>
      </c>
    </row>
    <row r="13" spans="1:9" ht="30.6" customHeight="1" x14ac:dyDescent="0.25">
      <c r="A13" s="58" t="s">
        <v>88</v>
      </c>
      <c r="B13" s="59"/>
      <c r="C13" s="59"/>
      <c r="D13" s="60"/>
      <c r="E13" s="61">
        <v>43006.5</v>
      </c>
    </row>
    <row r="14" spans="1:9" ht="44.4" customHeight="1" x14ac:dyDescent="0.25">
      <c r="A14" s="58" t="s">
        <v>89</v>
      </c>
      <c r="B14" s="59"/>
      <c r="C14" s="59"/>
      <c r="D14" s="60"/>
      <c r="E14" s="61">
        <v>51.7</v>
      </c>
    </row>
    <row r="15" spans="1:9" ht="31.2" customHeight="1" x14ac:dyDescent="0.25">
      <c r="A15" s="58" t="s">
        <v>90</v>
      </c>
      <c r="B15" s="59"/>
      <c r="C15" s="59"/>
      <c r="D15" s="60"/>
      <c r="E15" s="61">
        <v>151</v>
      </c>
    </row>
    <row r="16" spans="1:9" ht="17.399999999999999" customHeight="1" x14ac:dyDescent="0.25">
      <c r="A16" s="58" t="s">
        <v>91</v>
      </c>
      <c r="B16" s="59"/>
      <c r="C16" s="59"/>
      <c r="D16" s="60"/>
      <c r="E16" s="61">
        <v>578.29999999999995</v>
      </c>
    </row>
    <row r="17" spans="1:5" ht="27.6" customHeight="1" x14ac:dyDescent="0.25">
      <c r="A17" s="58" t="s">
        <v>92</v>
      </c>
      <c r="B17" s="59"/>
      <c r="C17" s="59"/>
      <c r="D17" s="60"/>
      <c r="E17" s="61">
        <v>1779.7</v>
      </c>
    </row>
    <row r="18" spans="1:5" ht="30" customHeight="1" x14ac:dyDescent="0.25">
      <c r="A18" s="58" t="s">
        <v>93</v>
      </c>
      <c r="B18" s="59"/>
      <c r="C18" s="59"/>
      <c r="D18" s="60"/>
      <c r="E18" s="61">
        <v>140.80000000000001</v>
      </c>
    </row>
    <row r="19" spans="1:5" ht="41.4" customHeight="1" x14ac:dyDescent="0.25">
      <c r="A19" s="58" t="s">
        <v>94</v>
      </c>
      <c r="B19" s="59"/>
      <c r="C19" s="59"/>
      <c r="D19" s="60"/>
      <c r="E19" s="61">
        <v>950</v>
      </c>
    </row>
    <row r="20" spans="1:5" ht="29.4" customHeight="1" x14ac:dyDescent="0.25">
      <c r="A20" s="58" t="s">
        <v>95</v>
      </c>
      <c r="B20" s="59"/>
      <c r="C20" s="59"/>
      <c r="D20" s="60"/>
      <c r="E20" s="61">
        <v>76.900000000000006</v>
      </c>
    </row>
    <row r="21" spans="1:5" ht="13.2" customHeight="1" x14ac:dyDescent="0.25">
      <c r="A21" s="58" t="s">
        <v>96</v>
      </c>
      <c r="B21" s="59"/>
      <c r="C21" s="59"/>
      <c r="D21" s="60"/>
      <c r="E21" s="61">
        <v>9747</v>
      </c>
    </row>
    <row r="22" spans="1:5" ht="27" customHeight="1" x14ac:dyDescent="0.25">
      <c r="A22" s="58" t="s">
        <v>97</v>
      </c>
      <c r="B22" s="59"/>
      <c r="C22" s="59"/>
      <c r="D22" s="60"/>
      <c r="E22" s="61">
        <v>6163.1</v>
      </c>
    </row>
    <row r="23" spans="1:5" ht="15.6" customHeight="1" x14ac:dyDescent="0.25">
      <c r="A23" s="58" t="s">
        <v>98</v>
      </c>
      <c r="B23" s="59"/>
      <c r="C23" s="59"/>
      <c r="D23" s="60"/>
      <c r="E23" s="61">
        <v>13.4</v>
      </c>
    </row>
    <row r="24" spans="1:5" ht="16.2" customHeight="1" x14ac:dyDescent="0.25">
      <c r="A24" s="58" t="s">
        <v>99</v>
      </c>
      <c r="B24" s="59"/>
      <c r="C24" s="59"/>
      <c r="D24" s="60"/>
      <c r="E24" s="61">
        <v>11581.7</v>
      </c>
    </row>
    <row r="25" spans="1:5" ht="28.2" customHeight="1" x14ac:dyDescent="0.25">
      <c r="A25" s="58" t="s">
        <v>100</v>
      </c>
      <c r="B25" s="59"/>
      <c r="C25" s="59"/>
      <c r="D25" s="60"/>
      <c r="E25" s="61">
        <v>7101.7</v>
      </c>
    </row>
    <row r="26" spans="1:5" ht="30.6" customHeight="1" x14ac:dyDescent="0.25">
      <c r="A26" s="58" t="s">
        <v>101</v>
      </c>
      <c r="B26" s="59"/>
      <c r="C26" s="59"/>
      <c r="D26" s="60"/>
      <c r="E26" s="61">
        <v>285.7</v>
      </c>
    </row>
    <row r="27" spans="1:5" ht="16.2" customHeight="1" x14ac:dyDescent="0.25">
      <c r="A27" s="58" t="s">
        <v>102</v>
      </c>
      <c r="B27" s="59"/>
      <c r="C27" s="59"/>
      <c r="D27" s="60"/>
      <c r="E27" s="61">
        <v>4534.1000000000004</v>
      </c>
    </row>
    <row r="28" spans="1:5" ht="28.2" customHeight="1" x14ac:dyDescent="0.25">
      <c r="A28" s="58" t="s">
        <v>103</v>
      </c>
      <c r="B28" s="59"/>
      <c r="C28" s="59"/>
      <c r="D28" s="60"/>
      <c r="E28" s="61">
        <v>90.7</v>
      </c>
    </row>
    <row r="29" spans="1:5" ht="27.6" customHeight="1" x14ac:dyDescent="0.25">
      <c r="A29" s="58" t="s">
        <v>104</v>
      </c>
      <c r="B29" s="59"/>
      <c r="C29" s="59"/>
      <c r="D29" s="60"/>
      <c r="E29" s="61">
        <v>20.5</v>
      </c>
    </row>
    <row r="30" spans="1:5" ht="26.4" customHeight="1" x14ac:dyDescent="0.25">
      <c r="A30" s="58" t="s">
        <v>105</v>
      </c>
      <c r="B30" s="59"/>
      <c r="C30" s="59"/>
      <c r="D30" s="60"/>
      <c r="E30" s="61">
        <v>2972.4</v>
      </c>
    </row>
    <row r="31" spans="1:5" ht="27" customHeight="1" x14ac:dyDescent="0.25">
      <c r="A31" s="58" t="s">
        <v>106</v>
      </c>
      <c r="B31" s="59"/>
      <c r="C31" s="59"/>
      <c r="D31" s="60"/>
      <c r="E31" s="61">
        <v>384.1</v>
      </c>
    </row>
    <row r="32" spans="1:5" ht="24.6" customHeight="1" x14ac:dyDescent="0.25">
      <c r="A32" s="58" t="s">
        <v>107</v>
      </c>
      <c r="B32" s="59"/>
      <c r="C32" s="59"/>
      <c r="D32" s="60"/>
      <c r="E32" s="61">
        <v>545.20000000000005</v>
      </c>
    </row>
    <row r="33" spans="1:6" ht="27.6" customHeight="1" x14ac:dyDescent="0.25">
      <c r="A33" s="58" t="s">
        <v>108</v>
      </c>
      <c r="B33" s="59"/>
      <c r="C33" s="59"/>
      <c r="D33" s="60"/>
      <c r="E33" s="61">
        <v>33356.6</v>
      </c>
    </row>
    <row r="34" spans="1:6" ht="39.6" customHeight="1" x14ac:dyDescent="0.25">
      <c r="A34" s="58" t="s">
        <v>109</v>
      </c>
      <c r="B34" s="59"/>
      <c r="C34" s="59"/>
      <c r="D34" s="60"/>
      <c r="E34" s="61">
        <v>7973.7</v>
      </c>
    </row>
    <row r="35" spans="1:6" ht="15" customHeight="1" x14ac:dyDescent="0.25">
      <c r="A35" s="58" t="s">
        <v>110</v>
      </c>
      <c r="B35" s="59"/>
      <c r="C35" s="59"/>
      <c r="D35" s="60"/>
      <c r="E35" s="61">
        <v>321.8</v>
      </c>
    </row>
    <row r="36" spans="1:6" ht="29.4" customHeight="1" x14ac:dyDescent="0.25">
      <c r="A36" s="58" t="s">
        <v>111</v>
      </c>
      <c r="B36" s="59"/>
      <c r="C36" s="59"/>
      <c r="D36" s="60"/>
      <c r="E36" s="61">
        <v>43.4</v>
      </c>
    </row>
    <row r="37" spans="1:6" ht="12" customHeight="1" x14ac:dyDescent="0.25">
      <c r="A37" s="58" t="s">
        <v>112</v>
      </c>
      <c r="B37" s="59"/>
      <c r="C37" s="59"/>
      <c r="D37" s="60"/>
      <c r="E37" s="61">
        <v>2780.5</v>
      </c>
    </row>
    <row r="38" spans="1:6" ht="27.6" customHeight="1" x14ac:dyDescent="0.25">
      <c r="A38" s="58" t="s">
        <v>113</v>
      </c>
      <c r="B38" s="59"/>
      <c r="C38" s="59"/>
      <c r="D38" s="60"/>
      <c r="E38" s="61">
        <v>227</v>
      </c>
    </row>
    <row r="39" spans="1:6" ht="29.4" customHeight="1" x14ac:dyDescent="0.25">
      <c r="A39" s="58" t="s">
        <v>114</v>
      </c>
      <c r="B39" s="59"/>
      <c r="C39" s="59"/>
      <c r="D39" s="60"/>
      <c r="E39" s="61">
        <v>2400</v>
      </c>
    </row>
    <row r="40" spans="1:6" ht="26.4" customHeight="1" x14ac:dyDescent="0.25">
      <c r="A40" s="58" t="s">
        <v>115</v>
      </c>
      <c r="B40" s="59"/>
      <c r="C40" s="59"/>
      <c r="D40" s="60"/>
      <c r="E40" s="61">
        <v>22469.200000000001</v>
      </c>
    </row>
    <row r="41" spans="1:6" ht="13.2" customHeight="1" x14ac:dyDescent="0.25">
      <c r="A41" s="58" t="s">
        <v>116</v>
      </c>
      <c r="B41" s="59"/>
      <c r="C41" s="59"/>
      <c r="D41" s="60"/>
      <c r="E41" s="61">
        <v>1053.3</v>
      </c>
    </row>
    <row r="42" spans="1:6" ht="13.8" customHeight="1" x14ac:dyDescent="0.25">
      <c r="A42" s="58" t="s">
        <v>117</v>
      </c>
      <c r="B42" s="59"/>
      <c r="C42" s="59"/>
      <c r="D42" s="60"/>
      <c r="E42" s="61">
        <v>19811.400000000001</v>
      </c>
    </row>
    <row r="43" spans="1:6" ht="15" customHeight="1" x14ac:dyDescent="0.25">
      <c r="A43" s="58" t="s">
        <v>118</v>
      </c>
      <c r="B43" s="59"/>
      <c r="C43" s="59"/>
      <c r="D43" s="60"/>
      <c r="E43" s="61">
        <v>2329.6</v>
      </c>
    </row>
    <row r="44" spans="1:6" x14ac:dyDescent="0.25">
      <c r="A44" s="49" t="s">
        <v>5</v>
      </c>
      <c r="B44" s="50"/>
      <c r="C44" s="50"/>
      <c r="D44" s="50"/>
      <c r="E44" s="12">
        <f>'Муниципальные районы'!B25-Учреждения!E5+'Муниципальные районы'!B24</f>
        <v>790123.51289000001</v>
      </c>
    </row>
    <row r="45" spans="1:6" x14ac:dyDescent="0.25">
      <c r="A45" s="14"/>
      <c r="B45" s="15"/>
      <c r="C45" s="15"/>
      <c r="D45" s="6"/>
      <c r="E45" s="16"/>
    </row>
    <row r="46" spans="1:6" x14ac:dyDescent="0.25">
      <c r="A46" s="51" t="s">
        <v>14</v>
      </c>
      <c r="B46" s="53" t="s">
        <v>6</v>
      </c>
      <c r="C46" s="54" t="s">
        <v>7</v>
      </c>
      <c r="D46" s="54"/>
      <c r="E46" s="54"/>
    </row>
    <row r="47" spans="1:6" ht="82.8" x14ac:dyDescent="0.25">
      <c r="A47" s="52"/>
      <c r="B47" s="53"/>
      <c r="C47" s="17" t="s">
        <v>8</v>
      </c>
      <c r="D47" s="17" t="s">
        <v>9</v>
      </c>
      <c r="E47" s="17" t="s">
        <v>10</v>
      </c>
      <c r="F47" s="40"/>
    </row>
    <row r="48" spans="1:6" x14ac:dyDescent="0.25">
      <c r="A48" s="18" t="s">
        <v>51</v>
      </c>
      <c r="B48" s="41">
        <v>2015.1333199999999</v>
      </c>
      <c r="C48" s="41"/>
      <c r="D48" s="41"/>
      <c r="E48" s="41"/>
      <c r="F48" s="40"/>
    </row>
    <row r="49" spans="1:6" x14ac:dyDescent="0.25">
      <c r="A49" s="18" t="s">
        <v>52</v>
      </c>
      <c r="B49" s="41">
        <v>200</v>
      </c>
      <c r="C49" s="41"/>
      <c r="D49" s="41"/>
      <c r="E49" s="41"/>
      <c r="F49" s="40"/>
    </row>
    <row r="50" spans="1:6" x14ac:dyDescent="0.25">
      <c r="A50" s="18" t="s">
        <v>53</v>
      </c>
      <c r="B50" s="41">
        <v>2020</v>
      </c>
      <c r="C50" s="41">
        <v>1600</v>
      </c>
      <c r="D50" s="41"/>
      <c r="E50" s="41"/>
      <c r="F50" s="40"/>
    </row>
    <row r="51" spans="1:6" x14ac:dyDescent="0.25">
      <c r="A51" s="18" t="s">
        <v>54</v>
      </c>
      <c r="B51" s="41">
        <v>22934.906139999999</v>
      </c>
      <c r="C51" s="41">
        <v>5500</v>
      </c>
      <c r="D51" s="41">
        <v>139.07078000000001</v>
      </c>
      <c r="E51" s="41">
        <v>975</v>
      </c>
      <c r="F51" s="40"/>
    </row>
    <row r="52" spans="1:6" ht="27.6" x14ac:dyDescent="0.25">
      <c r="A52" s="18" t="s">
        <v>55</v>
      </c>
      <c r="B52" s="41">
        <v>44093.314700000003</v>
      </c>
      <c r="C52" s="41">
        <v>1990.3375000000001</v>
      </c>
      <c r="D52" s="41">
        <v>1333.49116</v>
      </c>
      <c r="E52" s="41"/>
      <c r="F52" s="40"/>
    </row>
    <row r="53" spans="1:6" x14ac:dyDescent="0.25">
      <c r="A53" s="18" t="s">
        <v>56</v>
      </c>
      <c r="B53" s="41">
        <v>4335.8165399999998</v>
      </c>
      <c r="C53" s="41">
        <v>4202.2979999999998</v>
      </c>
      <c r="D53" s="41"/>
      <c r="E53" s="41"/>
      <c r="F53" s="40"/>
    </row>
    <row r="54" spans="1:6" x14ac:dyDescent="0.25">
      <c r="A54" s="18" t="s">
        <v>57</v>
      </c>
      <c r="B54" s="41">
        <v>2061</v>
      </c>
      <c r="C54" s="41">
        <v>2060</v>
      </c>
      <c r="D54" s="41"/>
      <c r="E54" s="41"/>
      <c r="F54" s="40"/>
    </row>
    <row r="55" spans="1:6" ht="27.6" x14ac:dyDescent="0.25">
      <c r="A55" s="18" t="s">
        <v>58</v>
      </c>
      <c r="B55" s="41">
        <v>6269.7336100000002</v>
      </c>
      <c r="C55" s="41">
        <v>4573.1260499999999</v>
      </c>
      <c r="D55" s="41"/>
      <c r="E55" s="41"/>
      <c r="F55" s="40"/>
    </row>
    <row r="56" spans="1:6" x14ac:dyDescent="0.25">
      <c r="A56" s="18" t="s">
        <v>59</v>
      </c>
      <c r="B56" s="41">
        <v>21915.511640000001</v>
      </c>
      <c r="C56" s="41">
        <v>3150</v>
      </c>
      <c r="D56" s="41"/>
      <c r="E56" s="41"/>
      <c r="F56" s="40"/>
    </row>
    <row r="57" spans="1:6" x14ac:dyDescent="0.25">
      <c r="A57" s="18" t="s">
        <v>60</v>
      </c>
      <c r="B57" s="41">
        <v>66981.584849999999</v>
      </c>
      <c r="C57" s="41">
        <v>2515</v>
      </c>
      <c r="D57" s="41"/>
      <c r="E57" s="41"/>
      <c r="F57" s="40"/>
    </row>
    <row r="58" spans="1:6" x14ac:dyDescent="0.25">
      <c r="A58" s="18" t="s">
        <v>61</v>
      </c>
      <c r="B58" s="41">
        <v>103454.39436000001</v>
      </c>
      <c r="C58" s="41"/>
      <c r="D58" s="41">
        <v>43.671570000000003</v>
      </c>
      <c r="E58" s="41">
        <v>109.31417</v>
      </c>
      <c r="F58" s="40"/>
    </row>
    <row r="59" spans="1:6" x14ac:dyDescent="0.25">
      <c r="A59" s="18" t="s">
        <v>62</v>
      </c>
      <c r="B59" s="41">
        <v>92576.753129999997</v>
      </c>
      <c r="C59" s="41">
        <v>4069.471</v>
      </c>
      <c r="D59" s="41">
        <v>2.7733599999999998</v>
      </c>
      <c r="E59" s="41">
        <v>884.59500000000003</v>
      </c>
      <c r="F59" s="40"/>
    </row>
    <row r="60" spans="1:6" ht="27.6" x14ac:dyDescent="0.25">
      <c r="A60" s="18" t="s">
        <v>63</v>
      </c>
      <c r="B60" s="41">
        <v>211135.9117</v>
      </c>
      <c r="C60" s="41">
        <v>9945</v>
      </c>
      <c r="D60" s="41"/>
      <c r="E60" s="41">
        <v>159501.87714999999</v>
      </c>
      <c r="F60" s="40"/>
    </row>
    <row r="61" spans="1:6" x14ac:dyDescent="0.25">
      <c r="A61" s="18" t="s">
        <v>64</v>
      </c>
      <c r="B61" s="41">
        <v>16489.268789999998</v>
      </c>
      <c r="C61" s="41">
        <v>560</v>
      </c>
      <c r="D61" s="41"/>
      <c r="E61" s="41"/>
      <c r="F61" s="40"/>
    </row>
    <row r="62" spans="1:6" x14ac:dyDescent="0.25">
      <c r="A62" s="18" t="s">
        <v>65</v>
      </c>
      <c r="B62" s="41">
        <v>28721.115819999999</v>
      </c>
      <c r="C62" s="41">
        <v>25220.375</v>
      </c>
      <c r="D62" s="41">
        <v>540.53330000000005</v>
      </c>
      <c r="E62" s="41"/>
      <c r="F62" s="40"/>
    </row>
    <row r="63" spans="1:6" x14ac:dyDescent="0.25">
      <c r="A63" s="18" t="s">
        <v>66</v>
      </c>
      <c r="B63" s="41">
        <v>5870.7202200000002</v>
      </c>
      <c r="C63" s="41">
        <v>1400</v>
      </c>
      <c r="D63" s="41">
        <v>802</v>
      </c>
      <c r="E63" s="41"/>
      <c r="F63" s="40"/>
    </row>
    <row r="64" spans="1:6" x14ac:dyDescent="0.25">
      <c r="A64" s="18" t="s">
        <v>67</v>
      </c>
      <c r="B64" s="41">
        <v>4850</v>
      </c>
      <c r="C64" s="41">
        <v>2100</v>
      </c>
      <c r="D64" s="41"/>
      <c r="E64" s="41"/>
      <c r="F64" s="40"/>
    </row>
    <row r="65" spans="1:6" x14ac:dyDescent="0.25">
      <c r="A65" s="18" t="s">
        <v>68</v>
      </c>
      <c r="B65" s="41">
        <v>6826.4414500000003</v>
      </c>
      <c r="C65" s="41">
        <v>3824.6941700000002</v>
      </c>
      <c r="D65" s="41">
        <v>1490.8186700000001</v>
      </c>
      <c r="E65" s="41">
        <v>600.30451000000005</v>
      </c>
      <c r="F65" s="40"/>
    </row>
    <row r="66" spans="1:6" x14ac:dyDescent="0.25">
      <c r="A66" s="18" t="s">
        <v>69</v>
      </c>
      <c r="B66" s="41">
        <v>4627.1451999999999</v>
      </c>
      <c r="C66" s="41"/>
      <c r="D66" s="41"/>
      <c r="E66" s="41"/>
      <c r="F66" s="40"/>
    </row>
    <row r="67" spans="1:6" x14ac:dyDescent="0.25">
      <c r="A67" s="18" t="s">
        <v>70</v>
      </c>
      <c r="B67" s="41">
        <v>85091.950020000004</v>
      </c>
      <c r="C67" s="41">
        <v>1600</v>
      </c>
      <c r="D67" s="41"/>
      <c r="E67" s="41">
        <v>-85.2</v>
      </c>
      <c r="F67" s="40"/>
    </row>
    <row r="68" spans="1:6" x14ac:dyDescent="0.25">
      <c r="A68" s="18" t="s">
        <v>71</v>
      </c>
      <c r="B68" s="41">
        <v>200</v>
      </c>
      <c r="C68" s="41"/>
      <c r="D68" s="41"/>
      <c r="E68" s="41"/>
      <c r="F68" s="40"/>
    </row>
    <row r="69" spans="1:6" x14ac:dyDescent="0.25">
      <c r="A69" s="18" t="s">
        <v>72</v>
      </c>
      <c r="B69" s="41">
        <v>1320</v>
      </c>
      <c r="C69" s="41">
        <v>1200</v>
      </c>
      <c r="D69" s="41"/>
      <c r="E69" s="41"/>
      <c r="F69" s="40"/>
    </row>
    <row r="70" spans="1:6" x14ac:dyDescent="0.25">
      <c r="A70" s="18" t="s">
        <v>73</v>
      </c>
      <c r="B70" s="41">
        <v>411.27895000000001</v>
      </c>
      <c r="C70" s="41">
        <v>394.5</v>
      </c>
      <c r="D70" s="41"/>
      <c r="E70" s="41"/>
      <c r="F70" s="40"/>
    </row>
    <row r="71" spans="1:6" x14ac:dyDescent="0.25">
      <c r="A71" s="18" t="s">
        <v>74</v>
      </c>
      <c r="B71" s="41">
        <v>11287.125969999999</v>
      </c>
      <c r="C71" s="41">
        <v>3100</v>
      </c>
      <c r="D71" s="41"/>
      <c r="E71" s="41"/>
      <c r="F71" s="40"/>
    </row>
    <row r="72" spans="1:6" x14ac:dyDescent="0.25">
      <c r="A72" s="18" t="s">
        <v>75</v>
      </c>
      <c r="B72" s="41">
        <v>41183.398520000002</v>
      </c>
      <c r="C72" s="41">
        <v>65</v>
      </c>
      <c r="D72" s="41">
        <v>34.198480000000004</v>
      </c>
      <c r="E72" s="41"/>
      <c r="F72" s="40"/>
    </row>
    <row r="73" spans="1:6" x14ac:dyDescent="0.25">
      <c r="A73" s="18" t="s">
        <v>76</v>
      </c>
      <c r="B73" s="41">
        <v>2637.1520999999998</v>
      </c>
      <c r="C73" s="41">
        <v>2361</v>
      </c>
      <c r="D73" s="41"/>
      <c r="E73" s="41"/>
      <c r="F73" s="40"/>
    </row>
    <row r="74" spans="1:6" x14ac:dyDescent="0.25">
      <c r="A74" s="18" t="s">
        <v>77</v>
      </c>
      <c r="B74" s="41">
        <v>9874</v>
      </c>
      <c r="C74" s="41">
        <v>400</v>
      </c>
      <c r="D74" s="41">
        <v>250</v>
      </c>
      <c r="E74" s="41"/>
      <c r="F74" s="40"/>
    </row>
    <row r="75" spans="1:6" x14ac:dyDescent="0.25">
      <c r="A75" s="18" t="s">
        <v>78</v>
      </c>
      <c r="B75" s="41">
        <v>321.36626999999999</v>
      </c>
      <c r="C75" s="41">
        <v>321.36626999999999</v>
      </c>
      <c r="D75" s="41"/>
      <c r="E75" s="41"/>
      <c r="F75" s="40"/>
    </row>
    <row r="76" spans="1:6" ht="27.6" x14ac:dyDescent="0.25">
      <c r="A76" s="18" t="s">
        <v>79</v>
      </c>
      <c r="B76" s="41">
        <v>2112.5262299999999</v>
      </c>
      <c r="C76" s="41">
        <v>1930</v>
      </c>
      <c r="D76" s="41"/>
      <c r="E76" s="41"/>
      <c r="F76" s="40"/>
    </row>
    <row r="77" spans="1:6" ht="27.6" x14ac:dyDescent="0.25">
      <c r="A77" s="18" t="s">
        <v>80</v>
      </c>
      <c r="B77" s="41">
        <v>1263.4217599999999</v>
      </c>
      <c r="C77" s="41"/>
      <c r="D77" s="41"/>
      <c r="E77" s="41"/>
      <c r="F77" s="40"/>
    </row>
    <row r="78" spans="1:6" ht="27.6" x14ac:dyDescent="0.25">
      <c r="A78" s="18" t="s">
        <v>81</v>
      </c>
      <c r="B78" s="41">
        <v>9662.5814399999999</v>
      </c>
      <c r="C78" s="41"/>
      <c r="D78" s="41"/>
      <c r="E78" s="41"/>
      <c r="F78" s="40"/>
    </row>
    <row r="79" spans="1:6" ht="27.6" x14ac:dyDescent="0.25">
      <c r="A79" s="18" t="s">
        <v>82</v>
      </c>
      <c r="B79" s="41">
        <v>150.79698999999999</v>
      </c>
      <c r="C79" s="41"/>
      <c r="D79" s="41"/>
      <c r="E79" s="41"/>
      <c r="F79" s="40"/>
    </row>
    <row r="80" spans="1:6" x14ac:dyDescent="0.25">
      <c r="A80" s="19" t="s">
        <v>83</v>
      </c>
      <c r="B80" s="42">
        <v>812894.34972000006</v>
      </c>
      <c r="C80" s="42">
        <v>84082.167990000002</v>
      </c>
      <c r="D80" s="42">
        <v>4636.5573199999999</v>
      </c>
      <c r="E80" s="42">
        <v>161985.89082999999</v>
      </c>
    </row>
    <row r="81" spans="2:5" x14ac:dyDescent="0.25">
      <c r="B81" s="40"/>
      <c r="C81" s="40"/>
      <c r="D81" s="40"/>
      <c r="E81" s="40"/>
    </row>
  </sheetData>
  <mergeCells count="44">
    <mergeCell ref="A26:D26"/>
    <mergeCell ref="A41:D41"/>
    <mergeCell ref="A42:D42"/>
    <mergeCell ref="A43:D43"/>
    <mergeCell ref="A38:D38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33:D33"/>
    <mergeCell ref="A34:D34"/>
    <mergeCell ref="A35:D35"/>
    <mergeCell ref="A36:D36"/>
    <mergeCell ref="A37:D37"/>
    <mergeCell ref="A28:D28"/>
    <mergeCell ref="A29:D29"/>
    <mergeCell ref="A30:D30"/>
    <mergeCell ref="A31:D31"/>
    <mergeCell ref="A32:D32"/>
    <mergeCell ref="A1:E1"/>
    <mergeCell ref="A2:E2"/>
    <mergeCell ref="A5:D5"/>
    <mergeCell ref="A44:D44"/>
    <mergeCell ref="A46:A47"/>
    <mergeCell ref="B46:B47"/>
    <mergeCell ref="C46:E46"/>
    <mergeCell ref="A7:D7"/>
    <mergeCell ref="A8:D8"/>
    <mergeCell ref="A9:D9"/>
    <mergeCell ref="A10:D10"/>
    <mergeCell ref="A40:D40"/>
    <mergeCell ref="A39:D39"/>
    <mergeCell ref="A27:D27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&amp;C&amp;P</oddFooter>
  </headerFooter>
  <rowBreaks count="1" manualBreakCount="1">
    <brk id="4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BreakPreview" topLeftCell="A19" zoomScaleNormal="100" zoomScaleSheetLayoutView="100" workbookViewId="0">
      <selection activeCell="B25" sqref="B25"/>
    </sheetView>
  </sheetViews>
  <sheetFormatPr defaultColWidth="8.77734375" defaultRowHeight="13.8" x14ac:dyDescent="0.25"/>
  <cols>
    <col min="1" max="1" width="38.21875" style="30" customWidth="1"/>
    <col min="2" max="2" width="13.21875" style="30" customWidth="1"/>
    <col min="3" max="3" width="10.5546875" style="30" customWidth="1"/>
    <col min="4" max="4" width="11.44140625" style="30" customWidth="1"/>
    <col min="5" max="5" width="13.21875" style="30" customWidth="1"/>
    <col min="6" max="6" width="12.21875" style="30" customWidth="1"/>
    <col min="7" max="7" width="12.5546875" style="30" customWidth="1"/>
    <col min="8" max="8" width="12.77734375" style="30" customWidth="1"/>
    <col min="9" max="9" width="10.77734375" style="30" customWidth="1"/>
    <col min="10" max="10" width="12.77734375" style="30" customWidth="1"/>
    <col min="11" max="11" width="11" style="30" customWidth="1"/>
    <col min="12" max="13" width="11.77734375" style="30" customWidth="1"/>
    <col min="14" max="14" width="11.21875" style="30" customWidth="1"/>
    <col min="15" max="15" width="11.5546875" style="30" customWidth="1"/>
    <col min="16" max="16384" width="8.77734375" style="30"/>
  </cols>
  <sheetData>
    <row r="1" spans="1:20" s="27" customFormat="1" ht="15.6" x14ac:dyDescent="0.3">
      <c r="A1" s="26" t="s">
        <v>50</v>
      </c>
      <c r="C1" s="28" t="s">
        <v>13</v>
      </c>
    </row>
    <row r="2" spans="1:20" x14ac:dyDescent="0.25">
      <c r="A2" s="29" t="str">
        <f>TEXT(EndData2,"[$-FC19]ДД.ММ.ГГГ")</f>
        <v>16.07.2021</v>
      </c>
      <c r="B2" s="29">
        <f>A2+1</f>
        <v>44394</v>
      </c>
      <c r="C2" s="25" t="str">
        <f>TEXT(B2,"[$-FC19]ДД.ММ.ГГГ")</f>
        <v>17.07.2021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26.4" x14ac:dyDescent="0.25">
      <c r="A4" s="20" t="s">
        <v>31</v>
      </c>
      <c r="B4" s="23"/>
      <c r="C4" s="23"/>
      <c r="D4" s="23">
        <v>303.95067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43">
        <v>303.95067</v>
      </c>
      <c r="Q4" s="31"/>
      <c r="R4" s="31"/>
      <c r="S4" s="31"/>
      <c r="T4" s="31"/>
    </row>
    <row r="5" spans="1:20" ht="105.6" x14ac:dyDescent="0.25">
      <c r="A5" s="20" t="s">
        <v>32</v>
      </c>
      <c r="B5" s="23">
        <v>2815.2359999999999</v>
      </c>
      <c r="C5" s="23">
        <v>3793.3739999999998</v>
      </c>
      <c r="D5" s="23">
        <v>274.57499999999999</v>
      </c>
      <c r="E5" s="23">
        <v>3075.0720000000001</v>
      </c>
      <c r="F5" s="23"/>
      <c r="G5" s="23"/>
      <c r="H5" s="23"/>
      <c r="I5" s="23">
        <v>98.45</v>
      </c>
      <c r="J5" s="23"/>
      <c r="K5" s="23"/>
      <c r="L5" s="23">
        <v>10.29</v>
      </c>
      <c r="M5" s="23"/>
      <c r="N5" s="23"/>
      <c r="O5" s="23"/>
      <c r="P5" s="43">
        <v>10066.996999999999</v>
      </c>
      <c r="Q5" s="31"/>
      <c r="R5" s="31"/>
      <c r="S5" s="31"/>
      <c r="T5" s="31"/>
    </row>
    <row r="6" spans="1:20" ht="158.4" x14ac:dyDescent="0.25">
      <c r="A6" s="20" t="s">
        <v>33</v>
      </c>
      <c r="B6" s="23"/>
      <c r="C6" s="23">
        <v>20000</v>
      </c>
      <c r="D6" s="23"/>
      <c r="E6" s="23">
        <v>9050</v>
      </c>
      <c r="F6" s="23"/>
      <c r="G6" s="23"/>
      <c r="H6" s="23"/>
      <c r="I6" s="23"/>
      <c r="J6" s="23"/>
      <c r="K6" s="23"/>
      <c r="L6" s="23"/>
      <c r="M6" s="23">
        <v>7028</v>
      </c>
      <c r="N6" s="23"/>
      <c r="O6" s="23"/>
      <c r="P6" s="43">
        <v>36078</v>
      </c>
      <c r="Q6" s="31"/>
      <c r="R6" s="31"/>
      <c r="S6" s="31"/>
      <c r="T6" s="31"/>
    </row>
    <row r="7" spans="1:20" ht="92.4" x14ac:dyDescent="0.25">
      <c r="A7" s="20" t="s">
        <v>34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>
        <v>584.79737999999998</v>
      </c>
      <c r="N7" s="23"/>
      <c r="O7" s="23"/>
      <c r="P7" s="43">
        <v>584.79737999999998</v>
      </c>
      <c r="Q7" s="31"/>
      <c r="R7" s="31"/>
      <c r="S7" s="31"/>
      <c r="T7" s="31"/>
    </row>
    <row r="8" spans="1:20" ht="132" x14ac:dyDescent="0.25">
      <c r="A8" s="20" t="s">
        <v>35</v>
      </c>
      <c r="B8" s="23"/>
      <c r="C8" s="23">
        <v>7.2815599999999998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43">
        <v>7.2815599999999998</v>
      </c>
      <c r="Q8" s="31"/>
      <c r="R8" s="31"/>
      <c r="S8" s="31"/>
      <c r="T8" s="31"/>
    </row>
    <row r="9" spans="1:20" ht="118.8" x14ac:dyDescent="0.25">
      <c r="A9" s="20" t="s">
        <v>36</v>
      </c>
      <c r="B9" s="23"/>
      <c r="C9" s="23">
        <v>720</v>
      </c>
      <c r="D9" s="23"/>
      <c r="E9" s="23">
        <v>137.45714000000001</v>
      </c>
      <c r="F9" s="23"/>
      <c r="G9" s="23">
        <v>294.70934999999997</v>
      </c>
      <c r="H9" s="23"/>
      <c r="I9" s="23"/>
      <c r="J9" s="23"/>
      <c r="K9" s="23"/>
      <c r="L9" s="23"/>
      <c r="M9" s="23">
        <v>220</v>
      </c>
      <c r="N9" s="23"/>
      <c r="O9" s="23"/>
      <c r="P9" s="43">
        <v>1372.1664900000001</v>
      </c>
      <c r="Q9" s="31"/>
      <c r="R9" s="31"/>
      <c r="S9" s="31"/>
      <c r="T9" s="31"/>
    </row>
    <row r="10" spans="1:20" ht="118.8" x14ac:dyDescent="0.25">
      <c r="A10" s="20" t="s">
        <v>37</v>
      </c>
      <c r="B10" s="23"/>
      <c r="C10" s="23">
        <v>13200</v>
      </c>
      <c r="D10" s="23"/>
      <c r="E10" s="23">
        <v>3400</v>
      </c>
      <c r="F10" s="23"/>
      <c r="G10" s="23"/>
      <c r="H10" s="23"/>
      <c r="I10" s="23">
        <v>750</v>
      </c>
      <c r="J10" s="23"/>
      <c r="K10" s="23"/>
      <c r="L10" s="23"/>
      <c r="M10" s="23">
        <v>2300</v>
      </c>
      <c r="N10" s="23"/>
      <c r="O10" s="23"/>
      <c r="P10" s="43">
        <v>19650</v>
      </c>
      <c r="Q10" s="31"/>
      <c r="R10" s="31"/>
      <c r="S10" s="31"/>
      <c r="T10" s="31"/>
    </row>
    <row r="11" spans="1:20" ht="79.2" x14ac:dyDescent="0.25">
      <c r="A11" s="20" t="s">
        <v>38</v>
      </c>
      <c r="B11" s="23"/>
      <c r="C11" s="23">
        <v>2301.0080200000002</v>
      </c>
      <c r="D11" s="23"/>
      <c r="E11" s="23">
        <v>708.65144999999995</v>
      </c>
      <c r="F11" s="23"/>
      <c r="G11" s="23"/>
      <c r="H11" s="23">
        <v>100</v>
      </c>
      <c r="I11" s="23"/>
      <c r="J11" s="23"/>
      <c r="K11" s="23">
        <v>1000</v>
      </c>
      <c r="L11" s="23"/>
      <c r="M11" s="23"/>
      <c r="N11" s="23"/>
      <c r="O11" s="23"/>
      <c r="P11" s="43">
        <v>4109.6594699999996</v>
      </c>
      <c r="Q11" s="31"/>
      <c r="R11" s="31"/>
      <c r="S11" s="31"/>
      <c r="T11" s="31"/>
    </row>
    <row r="12" spans="1:20" ht="171.6" x14ac:dyDescent="0.25">
      <c r="A12" s="20" t="s">
        <v>39</v>
      </c>
      <c r="B12" s="23">
        <v>395.16500000000002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43">
        <v>395.16500000000002</v>
      </c>
      <c r="Q12" s="31"/>
      <c r="R12" s="31"/>
      <c r="S12" s="31"/>
      <c r="T12" s="31"/>
    </row>
    <row r="13" spans="1:20" ht="52.8" x14ac:dyDescent="0.25">
      <c r="A13" s="20" t="s">
        <v>40</v>
      </c>
      <c r="B13" s="23"/>
      <c r="C13" s="23"/>
      <c r="D13" s="23"/>
      <c r="E13" s="23"/>
      <c r="F13" s="23"/>
      <c r="G13" s="23"/>
      <c r="H13" s="23"/>
      <c r="I13" s="23"/>
      <c r="J13" s="23">
        <v>5265.3010899999999</v>
      </c>
      <c r="K13" s="23"/>
      <c r="L13" s="23"/>
      <c r="M13" s="23"/>
      <c r="N13" s="23"/>
      <c r="O13" s="23"/>
      <c r="P13" s="43">
        <v>5265.3010899999999</v>
      </c>
      <c r="Q13" s="31"/>
      <c r="R13" s="31"/>
      <c r="S13" s="31"/>
      <c r="T13" s="31"/>
    </row>
    <row r="14" spans="1:20" ht="39.6" x14ac:dyDescent="0.25">
      <c r="A14" s="20" t="s">
        <v>41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>
        <v>392.35001999999997</v>
      </c>
      <c r="M14" s="23"/>
      <c r="N14" s="23"/>
      <c r="O14" s="23"/>
      <c r="P14" s="43">
        <v>392.35001999999997</v>
      </c>
      <c r="Q14" s="31"/>
      <c r="R14" s="31"/>
      <c r="S14" s="31"/>
      <c r="T14" s="31"/>
    </row>
    <row r="15" spans="1:20" ht="79.2" x14ac:dyDescent="0.25">
      <c r="A15" s="20" t="s">
        <v>42</v>
      </c>
      <c r="B15" s="23"/>
      <c r="C15" s="23"/>
      <c r="D15" s="23"/>
      <c r="E15" s="23"/>
      <c r="F15" s="23"/>
      <c r="G15" s="23"/>
      <c r="H15" s="23"/>
      <c r="I15" s="23"/>
      <c r="J15" s="23">
        <v>16154.00079</v>
      </c>
      <c r="K15" s="23"/>
      <c r="L15" s="23"/>
      <c r="M15" s="23"/>
      <c r="N15" s="23"/>
      <c r="O15" s="23"/>
      <c r="P15" s="43">
        <v>16154.00079</v>
      </c>
      <c r="Q15" s="31"/>
      <c r="R15" s="31"/>
      <c r="S15" s="31"/>
      <c r="T15" s="31"/>
    </row>
    <row r="16" spans="1:20" ht="52.8" x14ac:dyDescent="0.25">
      <c r="A16" s="20" t="s">
        <v>43</v>
      </c>
      <c r="B16" s="23">
        <v>3945.2314299999998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43">
        <v>3945.2314299999998</v>
      </c>
      <c r="Q16" s="31"/>
      <c r="R16" s="31"/>
      <c r="S16" s="31"/>
      <c r="T16" s="31"/>
    </row>
    <row r="17" spans="1:20" ht="26.4" x14ac:dyDescent="0.25">
      <c r="A17" s="20" t="s">
        <v>44</v>
      </c>
      <c r="B17" s="23"/>
      <c r="C17" s="23">
        <v>5525.8609999999999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43">
        <v>5525.8609999999999</v>
      </c>
      <c r="Q17" s="31"/>
      <c r="R17" s="31"/>
      <c r="S17" s="31"/>
      <c r="T17" s="31"/>
    </row>
    <row r="18" spans="1:20" ht="26.4" x14ac:dyDescent="0.25">
      <c r="A18" s="20" t="s">
        <v>45</v>
      </c>
      <c r="B18" s="23"/>
      <c r="C18" s="23">
        <v>4486.56232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43">
        <v>4486.56232</v>
      </c>
      <c r="Q18" s="31"/>
      <c r="R18" s="31"/>
      <c r="S18" s="31"/>
      <c r="T18" s="31"/>
    </row>
    <row r="19" spans="1:20" ht="26.4" x14ac:dyDescent="0.25">
      <c r="A19" s="20" t="s">
        <v>46</v>
      </c>
      <c r="B19" s="23">
        <v>1473.70064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43">
        <v>1473.70064</v>
      </c>
      <c r="Q19" s="31"/>
      <c r="R19" s="31"/>
      <c r="S19" s="31"/>
      <c r="T19" s="31"/>
    </row>
    <row r="20" spans="1:20" ht="92.4" x14ac:dyDescent="0.25">
      <c r="A20" s="20" t="s">
        <v>47</v>
      </c>
      <c r="B20" s="23"/>
      <c r="C20" s="23"/>
      <c r="D20" s="23"/>
      <c r="E20" s="23"/>
      <c r="F20" s="23"/>
      <c r="G20" s="23"/>
      <c r="H20" s="23"/>
      <c r="I20" s="23">
        <v>759.57656999999995</v>
      </c>
      <c r="J20" s="23"/>
      <c r="K20" s="23"/>
      <c r="L20" s="23"/>
      <c r="M20" s="23"/>
      <c r="N20" s="23"/>
      <c r="O20" s="23"/>
      <c r="P20" s="43">
        <v>759.57656999999995</v>
      </c>
      <c r="Q20" s="31"/>
      <c r="R20" s="31"/>
      <c r="S20" s="31"/>
      <c r="T20" s="31"/>
    </row>
    <row r="21" spans="1:20" ht="52.8" x14ac:dyDescent="0.25">
      <c r="A21" s="20" t="s">
        <v>48</v>
      </c>
      <c r="B21" s="23"/>
      <c r="C21" s="23">
        <v>511.96174000000002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43">
        <v>511.96174000000002</v>
      </c>
      <c r="Q21" s="31"/>
      <c r="R21" s="31"/>
      <c r="S21" s="31"/>
      <c r="T21" s="31"/>
    </row>
    <row r="22" spans="1:20" x14ac:dyDescent="0.25">
      <c r="A22" s="21" t="s">
        <v>49</v>
      </c>
      <c r="B22" s="24">
        <v>8629.3330700000006</v>
      </c>
      <c r="C22" s="24">
        <v>50546.048640000001</v>
      </c>
      <c r="D22" s="24">
        <v>578.52566999999999</v>
      </c>
      <c r="E22" s="24">
        <v>16371.18059</v>
      </c>
      <c r="F22" s="24"/>
      <c r="G22" s="24">
        <v>294.70934999999997</v>
      </c>
      <c r="H22" s="24">
        <v>100</v>
      </c>
      <c r="I22" s="24">
        <v>1608.02657</v>
      </c>
      <c r="J22" s="24">
        <v>21419.301879999999</v>
      </c>
      <c r="K22" s="24">
        <v>1000</v>
      </c>
      <c r="L22" s="24">
        <v>402.64001999999999</v>
      </c>
      <c r="M22" s="24">
        <v>10132.79738</v>
      </c>
      <c r="N22" s="24"/>
      <c r="O22" s="24"/>
      <c r="P22" s="43">
        <v>111082.56316999999</v>
      </c>
      <c r="Q22" s="39"/>
      <c r="R22" s="39"/>
      <c r="S22" s="39"/>
      <c r="T22" s="39"/>
    </row>
    <row r="23" spans="1:20" x14ac:dyDescent="0.2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20" x14ac:dyDescent="0.25">
      <c r="A24" s="35" t="s">
        <v>30</v>
      </c>
      <c r="B24" s="44">
        <f>Учреждения!B80+P22</f>
        <v>923976.91289000004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20" ht="32.25" customHeight="1" x14ac:dyDescent="0.25">
      <c r="A25" s="35" t="str">
        <f>CONCATENATE("Остатки бюджетных средств на ",C2,"г.")</f>
        <v>Остатки бюджетных средств на 17.07.2021г.</v>
      </c>
      <c r="B25" s="44">
        <v>657096.9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2021-07-19T04:16:44Z</dcterms:modified>
</cp:coreProperties>
</file>