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Бюджетополучатели!$F$9</definedName>
    <definedName name="EndData">Бюджетополучатели!$F$4</definedName>
    <definedName name="EndData1">Бюджетополучатели!$F$2</definedName>
    <definedName name="EndData2">'Муниципальные районы'!$A$1</definedName>
    <definedName name="EndDate">Бюджетополучатели!$F$81</definedName>
    <definedName name="period">Бюджетополучатели!$F$5</definedName>
    <definedName name="StartData">Бюджетополучатели!$F$3</definedName>
    <definedName name="StartData1">Бюджетополучатели!$F$1</definedName>
    <definedName name="Year">Бюджетополучатели!$F$8</definedName>
    <definedName name="_xlnm.Print_Titles" localSheetId="0">Бюджетополучатели!$87:$88</definedName>
    <definedName name="_xlnm.Print_Titles" localSheetId="1">'Муниципальные районы'!$1:$3</definedName>
    <definedName name="_xlnm.Print_Area" localSheetId="0">Бюджетополучатели!$A$1:$E$120</definedName>
    <definedName name="_xlnm.Print_Area" localSheetId="1">'Муниципальные районы'!$A$1:$P$43</definedName>
  </definedNames>
  <calcPr calcId="162913" refMode="R1C1"/>
</workbook>
</file>

<file path=xl/calcChain.xml><?xml version="1.0" encoding="utf-8"?>
<calcChain xmlns="http://schemas.openxmlformats.org/spreadsheetml/2006/main">
  <c r="D5" i="1" l="1"/>
  <c r="D82" i="1" l="1"/>
  <c r="D81" i="1" s="1"/>
  <c r="D9" i="1" l="1"/>
  <c r="I1" i="1" l="1"/>
  <c r="G1" i="1" l="1"/>
  <c r="F5" i="1" s="1"/>
  <c r="A2" i="1" s="1"/>
  <c r="A2" i="2" l="1"/>
  <c r="H1" i="1" l="1"/>
  <c r="A4" i="1" s="1"/>
  <c r="H2" i="1"/>
  <c r="G2" i="1"/>
</calcChain>
</file>

<file path=xl/sharedStrings.xml><?xml version="1.0" encoding="utf-8"?>
<sst xmlns="http://schemas.openxmlformats.org/spreadsheetml/2006/main" count="184" uniqueCount="183">
  <si>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</si>
  <si>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</si>
  <si>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</si>
  <si>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</si>
  <si>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</si>
  <si>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</si>
  <si>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</si>
  <si>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</si>
  <si>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</si>
  <si>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</si>
  <si>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</si>
  <si>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</si>
  <si>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</si>
  <si>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</si>
  <si>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</si>
  <si>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</si>
  <si>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</si>
  <si>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</si>
  <si>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</si>
  <si>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</si>
  <si>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</si>
  <si>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</si>
  <si>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</si>
  <si>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</si>
  <si>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</si>
  <si>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</si>
  <si>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</si>
  <si>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</si>
  <si>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</si>
  <si>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</si>
  <si>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</si>
  <si>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</si>
  <si>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01.01.2021</t>
  </si>
  <si>
    <t>01.07.2021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</si>
  <si>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</si>
  <si>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</si>
  <si>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</si>
  <si>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</si>
  <si>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</si>
  <si>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</si>
  <si>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</si>
  <si>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</si>
  <si>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</si>
  <si>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</si>
  <si>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</si>
  <si>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</si>
  <si>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</si>
  <si>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</si>
  <si>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</si>
  <si>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</si>
  <si>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</si>
  <si>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</si>
  <si>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</si>
  <si>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Не найдено значение на Закон 3 Любое по выбранному Основанию или ближайшее предыдущее утвержденное наименование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</si>
  <si>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</si>
  <si>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</si>
  <si>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</si>
  <si>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</si>
  <si>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</si>
  <si>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</si>
  <si>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</si>
  <si>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и реконструкция (модернизация) объектов питьевого водоснабжения</t>
  </si>
  <si>
    <t>Выплата единовременного пособия при всех формах устройства детей, лишенных родительского попечения, в семью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</si>
  <si>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</si>
  <si>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</si>
  <si>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Государственная поддержка отрасли культуры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</si>
  <si>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</si>
  <si>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</si>
  <si>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</si>
  <si>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</si>
  <si>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</si>
  <si>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</si>
  <si>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</si>
  <si>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</si>
  <si>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</si>
  <si>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</si>
  <si>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</si>
  <si>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</si>
  <si>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</si>
  <si>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</si>
  <si>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</si>
  <si>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</si>
  <si>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</si>
  <si>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</si>
  <si>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</si>
  <si>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</si>
  <si>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</si>
  <si>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</si>
  <si>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</si>
  <si>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</si>
  <si>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</si>
  <si>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</si>
  <si>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</si>
  <si>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</si>
  <si>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</si>
  <si>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</si>
  <si>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</si>
  <si>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</si>
  <si>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</si>
  <si>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</si>
  <si>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</si>
  <si>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</si>
  <si>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</si>
  <si>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</si>
  <si>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</si>
  <si>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</si>
  <si>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30.06.2021</t>
  </si>
  <si>
    <t>01.06.2021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</si>
  <si>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</si>
  <si>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</si>
  <si>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</si>
  <si>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(50820 Камчатский край,жилое помещение № 4 (2021), городской округ Петропавловск-Камчатский, город Петропавловск-Камчатский, улица Рябиковская, дом 10, квартира 61)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</si>
  <si>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(50820 Камчатский край, жилое помещение № 1 (2021), городской округ Петропавловск-Камчатский, город Петропавловск-Камчатский улица Академика Королева, дом 29, квартира 104)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</si>
  <si>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(50820 Камчатский край жилое помещение № 2 (2021), городской округ Петропавловск-Камчатский, город Петропавловск-Камчатский, проезд Туристический, дом 26, квартира 4)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</si>
  <si>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(50820 Камчатский край, жилое помещение № 3 (2021), городской округ Петропавловск-Камчатский, город Петропавловск-Камчатский, улица Спортивная, дом 10, квартира 37)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</si>
  <si>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(50820 Камчатский край, жилое помещение № 5 (2021), городской округ Петропавловск-Камчатский, город Петропавловск-Камчатский, улица Заводская, дом 7/1, квартира 54)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</si>
  <si>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(50820 Камчатский край, жилое помещение № 6 (2021), городской округ Петропавловск-Камчатский, город Петропавловск-Камчатский, улица Курильская, дом 26, квартира 7)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</si>
  <si>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</si>
  <si>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</si>
  <si>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</si>
  <si>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(Трубопровод водоснабжения протяженностью 12 км в городе Вилючинске Камчатского края, Качатский край)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</si>
  <si>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(Канализационный коллектор протяженностью 1,218 км с канализационной станцией и очистными сооружениями в жилом районе Рыбачий города Вилючинска Камчатского края, Камчатский край)</t>
  </si>
  <si>
    <t>Субсидии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</si>
  <si>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на создание системы долговременного ухода за гражданами пожилого возраста и инвалидами</t>
  </si>
  <si>
    <t>Субсидии в целях развития паллиативной медицинской помощи</t>
  </si>
  <si>
    <t>Субсидии на реализацию мероприятий по предупреждению и борьбе с социально значимыми инфекционными заболеваниями (Финансовое обеспечение закупок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C)</t>
  </si>
  <si>
    <t>Субсидии на реализацию мероприятий по предупреждению и борьбе с социально значимыми инфекционными заболеваниями (Финансовое обеспечение закупок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а также медицинских изделий в соответствии со стандартом оснащения, предусмотренным порядком оказания медицинской помощи больным туберкулезом)</t>
  </si>
  <si>
    <t>Субсидии на реализацию мероприятий по предупреждению и борьбе с социально значимыми инфекционными заболеваниями (Финансовое обеспечение реализации мероприятий по профилактике ВИЧ-инфекции и гепатитов B и C, в том числе с привлечением к реализации указанных мероприятий социально ориентированных некоммерческих организаций)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</si>
  <si>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проспекту Циолковского в г. Петропавловск-Камчатский, Камчатского края)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</si>
  <si>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в жилом районе Рыбачий г.Вилючинска, Камчатский край, г.Вилючинск)</t>
  </si>
  <si>
    <t>Субсидии на строительство и реконструкцию (модернизацию) объектов питьевого водоснабжения (Реконструкция водовода от водозабора до пгт Палана и внутриплощадочных сетей водовода территории совхоза пгт Палана Тигильского района Камчатского края, 688000, Камчатский край, Тигильский район, пгт. Палана, ул. Обухова, д. 6)</t>
  </si>
  <si>
    <t>Субсидии на осуществление ежемесячных выплат на детей в возрасте от трех до семи лет включительно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</si>
  <si>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</si>
  <si>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 (Капитальный ремонт объектов недвижимого имущества медицинских организаций)</t>
  </si>
  <si>
    <t>Субсидии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 (Оснащение и переоснащение медицинских организаций оборудованием)</t>
  </si>
  <si>
    <t>Субсидии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</si>
  <si>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</si>
  <si>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Субсидии на реализацию мероприятий по обеспечению жильем молодых семей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</si>
  <si>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</si>
  <si>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Субсидии на поддержку творческой деятельности и техническое оснащение детских и кукольных театров</t>
  </si>
  <si>
    <t>Субсидии на государственную поддержку отрасли культуры (Федеральный проект "Культурная среда") (Оснащение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материалами)</t>
  </si>
  <si>
    <t>Субсидии на создание новых мест в общеобразовательных организациях ("Здание. Общеобразовательная школа по проспекту Рыбаков в. Петропавловск-Камчатский", Камчатский край, г. Петропавловск-Камчатский, проспект Рыбаков)</t>
  </si>
  <si>
    <t>Субсидии на обеспечение закупки авиационных работ в целях оказания медицинской помощи</t>
  </si>
  <si>
    <t>Субсидии на реализацию программ формирования современной городской среды</t>
  </si>
  <si>
    <t>Субсидии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</si>
  <si>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Субвенции на осуществление первичного воинского учета на территориях, где отсутствуют военные комиссариаты</t>
  </si>
  <si>
    <t>Субвенции на осуществление отдельных полномочий в области лесных отношений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</si>
  <si>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</si>
  <si>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</si>
  <si>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</si>
  <si>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</si>
  <si>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</t>
  </si>
  <si>
    <t>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</si>
  <si>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</si>
  <si>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</si>
  <si>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Субвенции на увеличение площади лесовосстановления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</si>
  <si>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</si>
  <si>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</si>
  <si>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 (регулирование и охрана водных биологических ресурсов)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</si>
  <si>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</si>
  <si>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(перевозки между субъектами Российской Федерации,а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организаций)</t>
  </si>
  <si>
    <t>Единая субвенция бюджетам субъектов Российской Федерации и бюджету г. Байконура (объекты культурного наследия)</t>
  </si>
  <si>
    <t>Единая субвенция бюджетам субъектов Российской Федерации и бюджету г. Байконура (охрана и использование охотничьих ресурсов)</t>
  </si>
  <si>
    <t>Единая субвенция бюджетам субъектов Российской Федерации и бюджету г. Байконура (охрана здоровья)</t>
  </si>
  <si>
    <t>Единая субвенция бюджетам субъектов Российской Федерации и бюджету г. Байконура (образование)</t>
  </si>
  <si>
    <t>Иные межбюджетные трансферты на реализацию отдельных полномочий в области лекарственного обеспечения</t>
  </si>
  <si>
    <t>Иные межбюджетные трансферты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</si>
  <si>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Иные межбюджетные трансферты на государственную поддержку субъектов Российской Федерации - участников национального проекта "Производительность труда и поддержка занятости"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</si>
  <si>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</si>
  <si>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на финансовое обеспечение дорожной деятельности</t>
  </si>
  <si>
    <t>Иные межбюджетные трансферты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</si>
  <si>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</t>
  </si>
  <si>
    <t>Иные межбюджетные трансферты на создание виртуальных концертных залов</t>
  </si>
  <si>
    <t>Иные межбюджетные трансферты на создание модельных муниципальных библиотек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</si>
  <si>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реализацию произведенных и реализованных хлеба и хлебобулочных изделий за счет средств резервного фонда Правительства Российской Федерации</t>
  </si>
  <si>
    <t>Остатки средств на 01.07.2021 года</t>
  </si>
  <si>
    <t>Субсидии на 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(Физкультурно-оздоровительный комплекс с плавательным бассейном в г.Петропавловске-Камчатском, Камчатский край, г. Петропавловск-Камчатский, ул. Океанская)</t>
  </si>
  <si>
    <t>Прочие безвозмездные поступления в бюджеты субъектов Российской Федерации</t>
  </si>
  <si>
    <t>Иные 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</si>
  <si>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Иные 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</si>
  <si>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>Получение бюджетных кредитов</t>
  </si>
  <si>
    <t>Погашение бюджетных кредитов</t>
  </si>
  <si>
    <t>из них целевые средства: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</si>
</sst>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2" fillId="0" borderId="0"/>
    <xf numFmtId="0" fontId="22" fillId="0" borderId="0" applyNumberFormat="0" applyBorder="0" applyAlignment="0"/>
    <xf numFmtId="0" fontId="23" fillId="0" borderId="0"/>
    <xf numFmtId="0" fontId="23" fillId="0" borderId="0" applyNumberFormat="0" applyBorder="0" applyAlignment="0"/>
  </cellStyleXfs>
  <cellXfs count="65">
    <xf numFmtId="0" fontId="0" fillId="0" borderId="0" xfId="0"/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2" fillId="0" borderId="0" xfId="1" applyAlignment="1">
      <alignment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3" fillId="0" borderId="3" xfId="3" applyNumberFormat="1" applyFont="1" applyFill="1" applyBorder="1" applyProtection="1"/>
    <xf numFmtId="164" fontId="24" fillId="0" borderId="3" xfId="0" applyNumberFormat="1" applyFont="1" applyFill="1" applyBorder="1" applyAlignment="1">
      <alignment horizontal="right" wrapText="1"/>
    </xf>
    <xf numFmtId="0" fontId="3" fillId="0" borderId="6" xfId="1" applyFont="1" applyFill="1" applyBorder="1" applyAlignment="1" applyProtection="1">
      <alignment wrapText="1"/>
    </xf>
    <xf numFmtId="0" fontId="21" fillId="0" borderId="7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abSelected="1" view="pageBreakPreview" zoomScaleNormal="100" zoomScaleSheetLayoutView="100" workbookViewId="0">
      <selection activeCell="G78" sqref="G78"/>
    </sheetView>
  </sheetViews>
  <sheetFormatPr defaultRowHeight="15" x14ac:dyDescent="0.25"/>
  <cols>
    <col min="1" max="1" width="68" customWidth="1"/>
    <col min="2" max="2" width="23.85546875" customWidth="1"/>
    <col min="3" max="3" width="19.42578125" customWidth="1"/>
    <col min="4" max="4" width="16.5703125" customWidth="1"/>
    <col min="5" max="5" width="17.5703125" customWidth="1"/>
    <col min="6" max="6" width="12.5703125" customWidth="1"/>
    <col min="7" max="7" width="16" bestFit="1" customWidth="1"/>
    <col min="9" max="9" width="10.140625" bestFit="1" customWidth="1"/>
  </cols>
  <sheetData>
    <row r="1" spans="1:17" ht="15.75" x14ac:dyDescent="0.25">
      <c r="A1" s="50" t="s">
        <v>9</v>
      </c>
      <c r="B1" s="50"/>
      <c r="C1" s="50"/>
      <c r="D1" s="50"/>
      <c r="E1" s="38"/>
      <c r="F1" s="25" t="s">
        <v>107</v>
      </c>
      <c r="G1" s="26" t="str">
        <f>TEXT(F1,"[$-FC19]ММ")</f>
        <v>06</v>
      </c>
      <c r="H1" s="26" t="str">
        <f>TEXT(F1,"[$-FC19]ДД.ММ.ГГГ \г")</f>
        <v>01.06.2021 г</v>
      </c>
      <c r="I1" s="26" t="str">
        <f>TEXT(F1,"[$-FC19]ГГГГ")</f>
        <v>2021</v>
      </c>
    </row>
    <row r="2" spans="1:17" ht="15.75" x14ac:dyDescent="0.25">
      <c r="A2" s="50" t="str">
        <f>CONCATENATE("доходов и расходов краевого бюджета за ",period," ",I1," года")</f>
        <v>доходов и расходов краевого бюджета за июнь 2021 года</v>
      </c>
      <c r="B2" s="50"/>
      <c r="C2" s="50"/>
      <c r="D2" s="50"/>
      <c r="E2" s="38"/>
      <c r="F2" s="25" t="s">
        <v>106</v>
      </c>
      <c r="G2" s="26" t="str">
        <f>TEXT(F2,"[$-FC19]ДД ММММ ГГГ \г")</f>
        <v>30 июня 2021 г</v>
      </c>
      <c r="H2" s="26" t="str">
        <f>TEXT(F2,"[$-FC19]ДД.ММ.ГГГ \г")</f>
        <v>30.06.2021 г</v>
      </c>
      <c r="I2" s="27"/>
    </row>
    <row r="3" spans="1:17" x14ac:dyDescent="0.25">
      <c r="A3" s="1"/>
      <c r="B3" s="2"/>
      <c r="C3" s="2"/>
      <c r="D3" s="3" t="s">
        <v>0</v>
      </c>
      <c r="E3" s="3"/>
      <c r="F3" s="26"/>
      <c r="G3" s="26"/>
      <c r="H3" s="26"/>
      <c r="I3" s="26"/>
    </row>
    <row r="4" spans="1:17" x14ac:dyDescent="0.25">
      <c r="A4" s="51" t="str">
        <f>CONCATENATE("Остаток средств на ",H1,"ода")</f>
        <v>Остаток средств на 01.06.2021 года</v>
      </c>
      <c r="B4" s="52"/>
      <c r="C4" s="52"/>
      <c r="D4" s="5">
        <v>1181331.8</v>
      </c>
      <c r="E4" s="39"/>
      <c r="F4" s="27"/>
      <c r="G4" s="26"/>
      <c r="H4" s="26"/>
      <c r="I4" s="26"/>
    </row>
    <row r="5" spans="1:17" x14ac:dyDescent="0.25">
      <c r="A5" s="54" t="s">
        <v>1</v>
      </c>
      <c r="B5" s="58"/>
      <c r="C5" s="58"/>
      <c r="D5" s="4">
        <f>D81-D8</f>
        <v>2204873.4695100002</v>
      </c>
      <c r="E5" s="40"/>
      <c r="F5" s="26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июнь</v>
      </c>
      <c r="G5" s="26"/>
      <c r="H5" s="26"/>
      <c r="I5" s="26"/>
    </row>
    <row r="6" spans="1:17" x14ac:dyDescent="0.25">
      <c r="A6" s="59" t="s">
        <v>180</v>
      </c>
      <c r="B6" s="58"/>
      <c r="C6" s="58"/>
      <c r="D6" s="6">
        <v>2200000</v>
      </c>
      <c r="E6" s="41"/>
      <c r="F6" s="26"/>
      <c r="G6" s="26"/>
      <c r="H6" s="26"/>
      <c r="I6" s="26"/>
    </row>
    <row r="7" spans="1:17" x14ac:dyDescent="0.25">
      <c r="A7" s="59" t="s">
        <v>181</v>
      </c>
      <c r="B7" s="58"/>
      <c r="C7" s="58"/>
      <c r="D7" s="6">
        <v>2000000</v>
      </c>
      <c r="E7" s="41"/>
      <c r="F7" s="26"/>
      <c r="G7" s="26"/>
      <c r="H7" s="26"/>
      <c r="I7" s="26"/>
    </row>
    <row r="8" spans="1:17" x14ac:dyDescent="0.25">
      <c r="A8" s="59" t="s">
        <v>10</v>
      </c>
      <c r="B8" s="58"/>
      <c r="C8" s="58"/>
      <c r="D8" s="6">
        <v>5531300.0099999998</v>
      </c>
      <c r="E8" s="41"/>
      <c r="F8" s="26"/>
      <c r="G8" s="26"/>
      <c r="H8" s="26"/>
      <c r="I8" s="26"/>
    </row>
    <row r="9" spans="1:17" x14ac:dyDescent="0.25">
      <c r="A9" s="59" t="s">
        <v>11</v>
      </c>
      <c r="B9" s="58"/>
      <c r="C9" s="58"/>
      <c r="D9" s="6">
        <f>SUM(D10:D80)</f>
        <v>1861013.6999999997</v>
      </c>
      <c r="E9" s="41"/>
      <c r="F9" s="26" t="s">
        <v>32</v>
      </c>
    </row>
    <row r="10" spans="1:17" s="43" customFormat="1" ht="27.75" customHeight="1" x14ac:dyDescent="0.25">
      <c r="A10" s="48" t="s">
        <v>108</v>
      </c>
      <c r="B10" s="49"/>
      <c r="C10" s="49"/>
      <c r="D10" s="46">
        <v>55246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s="43" customFormat="1" ht="18" customHeight="1" x14ac:dyDescent="0.25">
      <c r="A11" s="48" t="s">
        <v>109</v>
      </c>
      <c r="B11" s="49"/>
      <c r="C11" s="49"/>
      <c r="D11" s="46">
        <v>59491.5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s="43" customFormat="1" ht="47.25" customHeight="1" x14ac:dyDescent="0.25">
      <c r="A12" s="48" t="s">
        <v>110</v>
      </c>
      <c r="B12" s="49"/>
      <c r="C12" s="49"/>
      <c r="D12" s="46">
        <v>6809.1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s="43" customFormat="1" ht="66" customHeight="1" x14ac:dyDescent="0.25">
      <c r="A13" s="48" t="s">
        <v>111</v>
      </c>
      <c r="B13" s="49"/>
      <c r="C13" s="49"/>
      <c r="D13" s="46">
        <v>2309.6999999999998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7" s="43" customFormat="1" ht="64.5" customHeight="1" x14ac:dyDescent="0.25">
      <c r="A14" s="48" t="s">
        <v>112</v>
      </c>
      <c r="B14" s="49"/>
      <c r="C14" s="49"/>
      <c r="D14" s="46">
        <v>2309.6999999999998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7" s="43" customFormat="1" ht="63.75" customHeight="1" x14ac:dyDescent="0.25">
      <c r="A15" s="48" t="s">
        <v>113</v>
      </c>
      <c r="B15" s="49"/>
      <c r="C15" s="49"/>
      <c r="D15" s="46">
        <v>2309.6999999999998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s="43" customFormat="1" ht="59.25" customHeight="1" x14ac:dyDescent="0.25">
      <c r="A16" s="48" t="s">
        <v>114</v>
      </c>
      <c r="B16" s="49"/>
      <c r="C16" s="49"/>
      <c r="D16" s="46">
        <v>2309.6999999999998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7" s="43" customFormat="1" ht="61.5" customHeight="1" x14ac:dyDescent="0.25">
      <c r="A17" s="48" t="s">
        <v>115</v>
      </c>
      <c r="B17" s="49"/>
      <c r="C17" s="49"/>
      <c r="D17" s="46">
        <v>2309.6999999999998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1:17" s="43" customFormat="1" ht="64.5" customHeight="1" x14ac:dyDescent="0.25">
      <c r="A18" s="48" t="s">
        <v>116</v>
      </c>
      <c r="B18" s="49"/>
      <c r="C18" s="49"/>
      <c r="D18" s="46">
        <v>2309.6999999999998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</row>
    <row r="19" spans="1:17" s="43" customFormat="1" ht="32.25" customHeight="1" x14ac:dyDescent="0.25">
      <c r="A19" s="48" t="s">
        <v>117</v>
      </c>
      <c r="B19" s="49"/>
      <c r="C19" s="49"/>
      <c r="D19" s="46">
        <v>44928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s="43" customFormat="1" ht="50.25" customHeight="1" x14ac:dyDescent="0.25">
      <c r="A20" s="48" t="s">
        <v>118</v>
      </c>
      <c r="B20" s="49"/>
      <c r="C20" s="49"/>
      <c r="D20" s="46">
        <v>105.2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s="43" customFormat="1" ht="32.25" customHeight="1" x14ac:dyDescent="0.25">
      <c r="A21" s="48" t="s">
        <v>119</v>
      </c>
      <c r="B21" s="49"/>
      <c r="C21" s="49"/>
      <c r="D21" s="46">
        <v>6030.6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s="43" customFormat="1" ht="66.75" customHeight="1" x14ac:dyDescent="0.25">
      <c r="A22" s="48" t="s">
        <v>120</v>
      </c>
      <c r="B22" s="49"/>
      <c r="C22" s="49"/>
      <c r="D22" s="46">
        <v>18098.7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s="43" customFormat="1" ht="82.5" customHeight="1" x14ac:dyDescent="0.25">
      <c r="A23" s="48" t="s">
        <v>121</v>
      </c>
      <c r="B23" s="49"/>
      <c r="C23" s="49"/>
      <c r="D23" s="46">
        <v>66962.2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1:17" s="43" customFormat="1" ht="59.25" customHeight="1" x14ac:dyDescent="0.25">
      <c r="A24" s="48" t="s">
        <v>122</v>
      </c>
      <c r="B24" s="49"/>
      <c r="C24" s="49"/>
      <c r="D24" s="46">
        <v>4750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s="43" customFormat="1" ht="22.5" customHeight="1" x14ac:dyDescent="0.25">
      <c r="A25" s="48" t="s">
        <v>123</v>
      </c>
      <c r="B25" s="49"/>
      <c r="C25" s="49"/>
      <c r="D25" s="46">
        <v>525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s="43" customFormat="1" ht="21.75" customHeight="1" x14ac:dyDescent="0.25">
      <c r="A26" s="48" t="s">
        <v>124</v>
      </c>
      <c r="B26" s="49"/>
      <c r="C26" s="49"/>
      <c r="D26" s="46">
        <v>539.1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s="43" customFormat="1" ht="47.25" customHeight="1" x14ac:dyDescent="0.25">
      <c r="A27" s="48" t="s">
        <v>125</v>
      </c>
      <c r="B27" s="49"/>
      <c r="C27" s="49"/>
      <c r="D27" s="46">
        <v>801.8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s="43" customFormat="1" ht="83.25" customHeight="1" x14ac:dyDescent="0.25">
      <c r="A28" s="48" t="s">
        <v>126</v>
      </c>
      <c r="B28" s="49"/>
      <c r="C28" s="49"/>
      <c r="D28" s="46">
        <v>2477.6999999999998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7" s="43" customFormat="1" ht="27.75" customHeight="1" x14ac:dyDescent="0.25">
      <c r="A29" s="48" t="s">
        <v>127</v>
      </c>
      <c r="B29" s="49"/>
      <c r="C29" s="49"/>
      <c r="D29" s="46">
        <v>133.9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 s="43" customFormat="1" ht="45" customHeight="1" x14ac:dyDescent="0.25">
      <c r="A30" s="48" t="s">
        <v>128</v>
      </c>
      <c r="B30" s="49"/>
      <c r="C30" s="49"/>
      <c r="D30" s="46">
        <v>13150.9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 s="43" customFormat="1" ht="45" customHeight="1" x14ac:dyDescent="0.25">
      <c r="A31" s="48" t="s">
        <v>129</v>
      </c>
      <c r="B31" s="49"/>
      <c r="C31" s="49"/>
      <c r="D31" s="46">
        <v>31063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s="43" customFormat="1" ht="48" customHeight="1" x14ac:dyDescent="0.25">
      <c r="A32" s="48" t="s">
        <v>130</v>
      </c>
      <c r="B32" s="49"/>
      <c r="C32" s="49"/>
      <c r="D32" s="46">
        <v>258.60000000000002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s="43" customFormat="1" ht="18.75" customHeight="1" x14ac:dyDescent="0.25">
      <c r="A33" s="48" t="s">
        <v>131</v>
      </c>
      <c r="B33" s="49"/>
      <c r="C33" s="49"/>
      <c r="D33" s="46">
        <v>158205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s="43" customFormat="1" ht="27.75" customHeight="1" x14ac:dyDescent="0.25">
      <c r="A34" s="48" t="s">
        <v>132</v>
      </c>
      <c r="B34" s="49"/>
      <c r="C34" s="49"/>
      <c r="D34" s="46">
        <v>8397.7000000000007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s="43" customFormat="1" ht="46.5" customHeight="1" x14ac:dyDescent="0.25">
      <c r="A35" s="48" t="s">
        <v>133</v>
      </c>
      <c r="B35" s="49"/>
      <c r="C35" s="49"/>
      <c r="D35" s="46">
        <v>4887.3999999999996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s="43" customFormat="1" ht="45.75" customHeight="1" x14ac:dyDescent="0.25">
      <c r="A36" s="48" t="s">
        <v>134</v>
      </c>
      <c r="B36" s="49"/>
      <c r="C36" s="49"/>
      <c r="D36" s="46">
        <v>24226.2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43" customFormat="1" ht="49.5" customHeight="1" x14ac:dyDescent="0.25">
      <c r="A37" s="48" t="s">
        <v>135</v>
      </c>
      <c r="B37" s="49"/>
      <c r="C37" s="49"/>
      <c r="D37" s="46">
        <v>780.8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s="43" customFormat="1" ht="31.5" customHeight="1" x14ac:dyDescent="0.25">
      <c r="A38" s="48" t="s">
        <v>136</v>
      </c>
      <c r="B38" s="49"/>
      <c r="C38" s="49"/>
      <c r="D38" s="46">
        <v>476.9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s="43" customFormat="1" ht="27.75" customHeight="1" x14ac:dyDescent="0.25">
      <c r="A39" s="48" t="s">
        <v>137</v>
      </c>
      <c r="B39" s="49"/>
      <c r="C39" s="49"/>
      <c r="D39" s="46">
        <v>3543.2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s="43" customFormat="1" ht="33" customHeight="1" x14ac:dyDescent="0.25">
      <c r="A40" s="48" t="s">
        <v>138</v>
      </c>
      <c r="B40" s="49"/>
      <c r="C40" s="49"/>
      <c r="D40" s="46">
        <v>2477.6999999999998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s="43" customFormat="1" ht="24" customHeight="1" x14ac:dyDescent="0.25">
      <c r="A41" s="48" t="s">
        <v>139</v>
      </c>
      <c r="B41" s="49"/>
      <c r="C41" s="49"/>
      <c r="D41" s="46">
        <v>220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1:17" s="43" customFormat="1" ht="45" customHeight="1" x14ac:dyDescent="0.25">
      <c r="A42" s="48" t="s">
        <v>140</v>
      </c>
      <c r="B42" s="49"/>
      <c r="C42" s="49"/>
      <c r="D42" s="46">
        <v>1501.4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7" s="43" customFormat="1" ht="37.5" customHeight="1" x14ac:dyDescent="0.25">
      <c r="A43" s="48" t="s">
        <v>141</v>
      </c>
      <c r="B43" s="49"/>
      <c r="C43" s="49"/>
      <c r="D43" s="46">
        <v>32070.3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</row>
    <row r="44" spans="1:17" s="43" customFormat="1" ht="18.75" customHeight="1" x14ac:dyDescent="0.25">
      <c r="A44" s="48" t="s">
        <v>142</v>
      </c>
      <c r="B44" s="49"/>
      <c r="C44" s="49"/>
      <c r="D44" s="46">
        <v>17042.2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</row>
    <row r="45" spans="1:17" s="43" customFormat="1" ht="18" customHeight="1" x14ac:dyDescent="0.25">
      <c r="A45" s="48" t="s">
        <v>143</v>
      </c>
      <c r="B45" s="49"/>
      <c r="C45" s="49"/>
      <c r="D45" s="46">
        <v>2683.6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</row>
    <row r="46" spans="1:17" s="43" customFormat="1" ht="34.5" customHeight="1" x14ac:dyDescent="0.25">
      <c r="A46" s="48" t="s">
        <v>144</v>
      </c>
      <c r="B46" s="49"/>
      <c r="C46" s="49"/>
      <c r="D46" s="46">
        <v>850.1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</row>
    <row r="47" spans="1:17" s="43" customFormat="1" ht="53.25" customHeight="1" x14ac:dyDescent="0.25">
      <c r="A47" s="48" t="s">
        <v>176</v>
      </c>
      <c r="B47" s="49"/>
      <c r="C47" s="49"/>
      <c r="D47" s="46">
        <v>32318.1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</row>
    <row r="48" spans="1:17" s="43" customFormat="1" ht="21.75" customHeight="1" x14ac:dyDescent="0.25">
      <c r="A48" s="48" t="s">
        <v>145</v>
      </c>
      <c r="B48" s="49"/>
      <c r="C48" s="49"/>
      <c r="D48" s="46">
        <v>1128.0999999999999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1:17" s="43" customFormat="1" ht="21.75" customHeight="1" x14ac:dyDescent="0.25">
      <c r="A49" s="48" t="s">
        <v>146</v>
      </c>
      <c r="B49" s="49"/>
      <c r="C49" s="49"/>
      <c r="D49" s="46">
        <v>17533.3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</row>
    <row r="50" spans="1:17" s="43" customFormat="1" ht="27.75" customHeight="1" x14ac:dyDescent="0.25">
      <c r="A50" s="48" t="s">
        <v>147</v>
      </c>
      <c r="B50" s="49"/>
      <c r="C50" s="49"/>
      <c r="D50" s="46">
        <v>27.6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</row>
    <row r="51" spans="1:17" s="43" customFormat="1" ht="27.75" customHeight="1" x14ac:dyDescent="0.25">
      <c r="A51" s="48" t="s">
        <v>148</v>
      </c>
      <c r="B51" s="49"/>
      <c r="C51" s="49"/>
      <c r="D51" s="46">
        <v>15.6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</row>
    <row r="52" spans="1:17" s="43" customFormat="1" ht="22.5" customHeight="1" x14ac:dyDescent="0.25">
      <c r="A52" s="48" t="s">
        <v>149</v>
      </c>
      <c r="B52" s="49"/>
      <c r="C52" s="49"/>
      <c r="D52" s="46">
        <v>12016.2</v>
      </c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</row>
    <row r="53" spans="1:17" s="43" customFormat="1" ht="33.75" customHeight="1" x14ac:dyDescent="0.25">
      <c r="A53" s="48" t="s">
        <v>150</v>
      </c>
      <c r="B53" s="49"/>
      <c r="C53" s="49"/>
      <c r="D53" s="46">
        <v>617.20000000000005</v>
      </c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</row>
    <row r="54" spans="1:17" s="43" customFormat="1" ht="63" customHeight="1" x14ac:dyDescent="0.25">
      <c r="A54" s="48" t="s">
        <v>151</v>
      </c>
      <c r="B54" s="49"/>
      <c r="C54" s="49"/>
      <c r="D54" s="46">
        <v>104.6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s="43" customFormat="1" ht="48.75" customHeight="1" x14ac:dyDescent="0.25">
      <c r="A55" s="48" t="s">
        <v>152</v>
      </c>
      <c r="B55" s="49"/>
      <c r="C55" s="49"/>
      <c r="D55" s="46">
        <v>2.4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</row>
    <row r="56" spans="1:17" s="43" customFormat="1" ht="30.75" customHeight="1" x14ac:dyDescent="0.25">
      <c r="A56" s="48" t="s">
        <v>153</v>
      </c>
      <c r="B56" s="49"/>
      <c r="C56" s="49"/>
      <c r="D56" s="46">
        <v>14277.1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</row>
    <row r="57" spans="1:17" s="43" customFormat="1" ht="58.5" customHeight="1" x14ac:dyDescent="0.25">
      <c r="A57" s="48" t="s">
        <v>154</v>
      </c>
      <c r="B57" s="49"/>
      <c r="C57" s="49"/>
      <c r="D57" s="46">
        <v>19139.5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</row>
    <row r="58" spans="1:17" s="43" customFormat="1" ht="18.75" customHeight="1" x14ac:dyDescent="0.25">
      <c r="A58" s="48" t="s">
        <v>155</v>
      </c>
      <c r="B58" s="49"/>
      <c r="C58" s="49"/>
      <c r="D58" s="46">
        <v>643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</row>
    <row r="59" spans="1:17" s="43" customFormat="1" ht="51.75" customHeight="1" x14ac:dyDescent="0.25">
      <c r="A59" s="48" t="s">
        <v>156</v>
      </c>
      <c r="B59" s="49"/>
      <c r="C59" s="49"/>
      <c r="D59" s="46">
        <v>14555.4</v>
      </c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</row>
    <row r="60" spans="1:17" s="43" customFormat="1" ht="27.75" customHeight="1" x14ac:dyDescent="0.25">
      <c r="A60" s="48" t="s">
        <v>157</v>
      </c>
      <c r="B60" s="49"/>
      <c r="C60" s="49"/>
      <c r="D60" s="46">
        <v>45576.1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 s="43" customFormat="1" ht="31.5" customHeight="1" x14ac:dyDescent="0.25">
      <c r="A61" s="48" t="s">
        <v>158</v>
      </c>
      <c r="B61" s="49"/>
      <c r="C61" s="49"/>
      <c r="D61" s="46">
        <v>38.6</v>
      </c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</row>
    <row r="62" spans="1:17" s="43" customFormat="1" ht="33.75" customHeight="1" x14ac:dyDescent="0.25">
      <c r="A62" s="48" t="s">
        <v>159</v>
      </c>
      <c r="B62" s="49"/>
      <c r="C62" s="49"/>
      <c r="D62" s="46">
        <v>3606.9</v>
      </c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1:17" s="43" customFormat="1" ht="66" customHeight="1" x14ac:dyDescent="0.25">
      <c r="A63" s="48" t="s">
        <v>160</v>
      </c>
      <c r="B63" s="49"/>
      <c r="C63" s="49"/>
      <c r="D63" s="46">
        <v>125.6</v>
      </c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</row>
    <row r="64" spans="1:17" s="43" customFormat="1" ht="22.5" customHeight="1" x14ac:dyDescent="0.25">
      <c r="A64" s="48" t="s">
        <v>161</v>
      </c>
      <c r="B64" s="49"/>
      <c r="C64" s="49"/>
      <c r="D64" s="46">
        <v>27.1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</row>
    <row r="65" spans="1:17" s="43" customFormat="1" ht="30" customHeight="1" x14ac:dyDescent="0.25">
      <c r="A65" s="48" t="s">
        <v>162</v>
      </c>
      <c r="B65" s="49"/>
      <c r="C65" s="49"/>
      <c r="D65" s="46">
        <v>2661.5</v>
      </c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</row>
    <row r="66" spans="1:17" s="43" customFormat="1" ht="21" customHeight="1" x14ac:dyDescent="0.25">
      <c r="A66" s="48" t="s">
        <v>163</v>
      </c>
      <c r="B66" s="49"/>
      <c r="C66" s="49"/>
      <c r="D66" s="46">
        <v>162.6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</row>
    <row r="67" spans="1:17" s="43" customFormat="1" ht="22.5" customHeight="1" x14ac:dyDescent="0.25">
      <c r="A67" s="48" t="s">
        <v>164</v>
      </c>
      <c r="B67" s="49"/>
      <c r="C67" s="49"/>
      <c r="D67" s="46">
        <v>596.1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</row>
    <row r="68" spans="1:17" s="43" customFormat="1" ht="34.5" customHeight="1" x14ac:dyDescent="0.25">
      <c r="A68" s="48" t="s">
        <v>178</v>
      </c>
      <c r="B68" s="49"/>
      <c r="C68" s="49"/>
      <c r="D68" s="46">
        <v>916.4</v>
      </c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 s="43" customFormat="1" ht="36" customHeight="1" x14ac:dyDescent="0.25">
      <c r="A69" s="48" t="s">
        <v>179</v>
      </c>
      <c r="B69" s="49"/>
      <c r="C69" s="49"/>
      <c r="D69" s="46">
        <v>121.3</v>
      </c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 s="43" customFormat="1" ht="23.25" customHeight="1" x14ac:dyDescent="0.25">
      <c r="A70" s="48" t="s">
        <v>165</v>
      </c>
      <c r="B70" s="49"/>
      <c r="C70" s="49"/>
      <c r="D70" s="46">
        <v>1416.7</v>
      </c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</row>
    <row r="71" spans="1:17" s="43" customFormat="1" ht="99" customHeight="1" x14ac:dyDescent="0.25">
      <c r="A71" s="48" t="s">
        <v>166</v>
      </c>
      <c r="B71" s="49"/>
      <c r="C71" s="49"/>
      <c r="D71" s="46">
        <v>255.7</v>
      </c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s="43" customFormat="1" ht="27.75" customHeight="1" x14ac:dyDescent="0.25">
      <c r="A72" s="48" t="s">
        <v>167</v>
      </c>
      <c r="B72" s="49"/>
      <c r="C72" s="49"/>
      <c r="D72" s="46">
        <v>19500</v>
      </c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s="43" customFormat="1" ht="27.75" customHeight="1" x14ac:dyDescent="0.25">
      <c r="A73" s="48" t="s">
        <v>168</v>
      </c>
      <c r="B73" s="49"/>
      <c r="C73" s="49"/>
      <c r="D73" s="46">
        <v>8300</v>
      </c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</row>
    <row r="74" spans="1:17" s="43" customFormat="1" ht="27.75" customHeight="1" x14ac:dyDescent="0.25">
      <c r="A74" s="48" t="s">
        <v>169</v>
      </c>
      <c r="B74" s="49"/>
      <c r="C74" s="49"/>
      <c r="D74" s="46">
        <v>160120.9</v>
      </c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</row>
    <row r="75" spans="1:17" s="43" customFormat="1" ht="27.75" customHeight="1" x14ac:dyDescent="0.25">
      <c r="A75" s="48" t="s">
        <v>170</v>
      </c>
      <c r="B75" s="49"/>
      <c r="C75" s="49"/>
      <c r="D75" s="46">
        <v>20000</v>
      </c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 s="43" customFormat="1" ht="27.75" customHeight="1" x14ac:dyDescent="0.25">
      <c r="A76" s="48" t="s">
        <v>171</v>
      </c>
      <c r="B76" s="49"/>
      <c r="C76" s="49"/>
      <c r="D76" s="46">
        <v>2688.2</v>
      </c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</row>
    <row r="77" spans="1:17" s="43" customFormat="1" ht="24" customHeight="1" x14ac:dyDescent="0.25">
      <c r="A77" s="48" t="s">
        <v>172</v>
      </c>
      <c r="B77" s="49"/>
      <c r="C77" s="49"/>
      <c r="D77" s="46">
        <v>5700</v>
      </c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 s="43" customFormat="1" ht="22.5" customHeight="1" x14ac:dyDescent="0.25">
      <c r="A78" s="48" t="s">
        <v>173</v>
      </c>
      <c r="B78" s="49"/>
      <c r="C78" s="49"/>
      <c r="D78" s="46">
        <v>1900.8</v>
      </c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</row>
    <row r="79" spans="1:17" s="43" customFormat="1" ht="65.25" customHeight="1" x14ac:dyDescent="0.25">
      <c r="A79" s="48" t="s">
        <v>174</v>
      </c>
      <c r="B79" s="49"/>
      <c r="C79" s="49"/>
      <c r="D79" s="46">
        <v>1073.0999999999999</v>
      </c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</row>
    <row r="80" spans="1:17" s="43" customFormat="1" ht="21" customHeight="1" x14ac:dyDescent="0.25">
      <c r="A80" s="48" t="s">
        <v>177</v>
      </c>
      <c r="B80" s="49"/>
      <c r="C80" s="49"/>
      <c r="D80" s="46">
        <v>891256</v>
      </c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</row>
    <row r="81" spans="1:6" x14ac:dyDescent="0.25">
      <c r="A81" s="60" t="s">
        <v>12</v>
      </c>
      <c r="B81" s="61"/>
      <c r="C81" s="61"/>
      <c r="D81" s="45">
        <f>D83-D4+D82</f>
        <v>7736173.47951</v>
      </c>
      <c r="E81" s="41"/>
      <c r="F81" s="26" t="s">
        <v>33</v>
      </c>
    </row>
    <row r="82" spans="1:6" x14ac:dyDescent="0.25">
      <c r="A82" s="60" t="s">
        <v>13</v>
      </c>
      <c r="B82" s="61"/>
      <c r="C82" s="61"/>
      <c r="D82" s="45">
        <f>B124+'Муниципальные районы'!P40</f>
        <v>7960132.7795099998</v>
      </c>
      <c r="E82" s="41"/>
    </row>
    <row r="83" spans="1:6" x14ac:dyDescent="0.25">
      <c r="A83" s="53" t="s">
        <v>175</v>
      </c>
      <c r="B83" s="54"/>
      <c r="C83" s="54"/>
      <c r="D83" s="5">
        <v>957372.5</v>
      </c>
      <c r="E83" s="19"/>
    </row>
    <row r="84" spans="1:6" x14ac:dyDescent="0.25">
      <c r="A84" s="62" t="s">
        <v>182</v>
      </c>
      <c r="B84" s="63"/>
      <c r="C84" s="63"/>
      <c r="D84" s="47">
        <v>957372.5</v>
      </c>
      <c r="E84" s="19"/>
    </row>
    <row r="85" spans="1:6" x14ac:dyDescent="0.25">
      <c r="A85" s="20"/>
      <c r="B85" s="21"/>
      <c r="C85" s="21"/>
      <c r="D85" s="19"/>
      <c r="E85" s="19"/>
    </row>
    <row r="86" spans="1:6" x14ac:dyDescent="0.25">
      <c r="A86" s="22" t="s">
        <v>14</v>
      </c>
      <c r="B86" s="7"/>
      <c r="C86" s="7"/>
      <c r="D86" s="8"/>
      <c r="E86" s="8"/>
    </row>
    <row r="87" spans="1:6" x14ac:dyDescent="0.25">
      <c r="A87" s="55" t="s">
        <v>15</v>
      </c>
      <c r="B87" s="57" t="s">
        <v>2</v>
      </c>
      <c r="C87" s="64" t="s">
        <v>3</v>
      </c>
      <c r="D87" s="64"/>
      <c r="E87" s="64"/>
    </row>
    <row r="88" spans="1:6" ht="90" customHeight="1" x14ac:dyDescent="0.25">
      <c r="A88" s="56"/>
      <c r="B88" s="57"/>
      <c r="C88" s="42" t="s">
        <v>4</v>
      </c>
      <c r="D88" s="42" t="s">
        <v>5</v>
      </c>
      <c r="E88" s="23" t="s">
        <v>31</v>
      </c>
    </row>
    <row r="89" spans="1:6" x14ac:dyDescent="0.25">
      <c r="A89" s="9" t="s">
        <v>71</v>
      </c>
      <c r="B89" s="34">
        <v>20063.266899999999</v>
      </c>
      <c r="C89" s="34">
        <v>14443.055420000001</v>
      </c>
      <c r="D89" s="34">
        <v>3586.3814200000002</v>
      </c>
      <c r="E89" s="34"/>
    </row>
    <row r="90" spans="1:6" x14ac:dyDescent="0.25">
      <c r="A90" s="9" t="s">
        <v>72</v>
      </c>
      <c r="B90" s="34">
        <v>10078.902969999999</v>
      </c>
      <c r="C90" s="34">
        <v>7913.7828900000004</v>
      </c>
      <c r="D90" s="34">
        <v>1952.0316800000001</v>
      </c>
      <c r="E90" s="34"/>
    </row>
    <row r="91" spans="1:6" x14ac:dyDescent="0.25">
      <c r="A91" s="9" t="s">
        <v>73</v>
      </c>
      <c r="B91" s="34">
        <v>8870.5996899999991</v>
      </c>
      <c r="C91" s="34">
        <v>5593.2398499999999</v>
      </c>
      <c r="D91" s="34">
        <v>822.83943999999997</v>
      </c>
      <c r="E91" s="34"/>
    </row>
    <row r="92" spans="1:6" x14ac:dyDescent="0.25">
      <c r="A92" s="9" t="s">
        <v>74</v>
      </c>
      <c r="B92" s="34">
        <v>87309.512220000004</v>
      </c>
      <c r="C92" s="34">
        <v>31424.412970000001</v>
      </c>
      <c r="D92" s="34">
        <v>8721.5700799999995</v>
      </c>
      <c r="E92" s="34">
        <v>141.75059999999999</v>
      </c>
    </row>
    <row r="93" spans="1:6" ht="30" x14ac:dyDescent="0.25">
      <c r="A93" s="9" t="s">
        <v>75</v>
      </c>
      <c r="B93" s="34">
        <v>156051.50422</v>
      </c>
      <c r="C93" s="34">
        <v>4272.7078099999999</v>
      </c>
      <c r="D93" s="34">
        <v>1364.88834</v>
      </c>
      <c r="E93" s="34">
        <v>5299.7659999999996</v>
      </c>
    </row>
    <row r="94" spans="1:6" x14ac:dyDescent="0.25">
      <c r="A94" s="9" t="s">
        <v>76</v>
      </c>
      <c r="B94" s="34">
        <v>30581.56479</v>
      </c>
      <c r="C94" s="34">
        <v>7252.0505199999998</v>
      </c>
      <c r="D94" s="34">
        <v>3230.8935299999998</v>
      </c>
      <c r="E94" s="34">
        <v>128.25</v>
      </c>
    </row>
    <row r="95" spans="1:6" x14ac:dyDescent="0.25">
      <c r="A95" s="9" t="s">
        <v>77</v>
      </c>
      <c r="B95" s="34">
        <v>3378.84926</v>
      </c>
      <c r="C95" s="34">
        <v>2418.56682</v>
      </c>
      <c r="D95" s="34">
        <v>522.90949000000001</v>
      </c>
      <c r="E95" s="34"/>
    </row>
    <row r="96" spans="1:6" ht="30" x14ac:dyDescent="0.25">
      <c r="A96" s="9" t="s">
        <v>78</v>
      </c>
      <c r="B96" s="34">
        <v>1025903.8846399999</v>
      </c>
      <c r="C96" s="34">
        <v>7860.9190200000003</v>
      </c>
      <c r="D96" s="34">
        <v>2347.3700800000001</v>
      </c>
      <c r="E96" s="34"/>
    </row>
    <row r="97" spans="1:5" x14ac:dyDescent="0.25">
      <c r="A97" s="9" t="s">
        <v>79</v>
      </c>
      <c r="B97" s="34">
        <v>16878.962650000001</v>
      </c>
      <c r="C97" s="34">
        <v>6346.1249200000002</v>
      </c>
      <c r="D97" s="34">
        <v>2213.3252200000002</v>
      </c>
      <c r="E97" s="34"/>
    </row>
    <row r="98" spans="1:5" x14ac:dyDescent="0.25">
      <c r="A98" s="9" t="s">
        <v>80</v>
      </c>
      <c r="B98" s="34">
        <v>352522.84632000001</v>
      </c>
      <c r="C98" s="34">
        <v>10551.593279999999</v>
      </c>
      <c r="D98" s="34">
        <v>2818.1091900000001</v>
      </c>
      <c r="E98" s="34">
        <v>38854.714500000002</v>
      </c>
    </row>
    <row r="99" spans="1:5" x14ac:dyDescent="0.25">
      <c r="A99" s="9" t="s">
        <v>81</v>
      </c>
      <c r="B99" s="34">
        <v>398328.89964999998</v>
      </c>
      <c r="C99" s="34">
        <v>4944.6800899999998</v>
      </c>
      <c r="D99" s="34">
        <v>2131.8923500000001</v>
      </c>
      <c r="E99" s="34">
        <v>897.79021</v>
      </c>
    </row>
    <row r="100" spans="1:5" x14ac:dyDescent="0.25">
      <c r="A100" s="9" t="s">
        <v>82</v>
      </c>
      <c r="B100" s="34">
        <v>705139.92434999999</v>
      </c>
      <c r="C100" s="34">
        <v>25405.69627</v>
      </c>
      <c r="D100" s="34">
        <v>8243.7575699999998</v>
      </c>
      <c r="E100" s="34">
        <v>281299.44027999998</v>
      </c>
    </row>
    <row r="101" spans="1:5" ht="30" x14ac:dyDescent="0.25">
      <c r="A101" s="9" t="s">
        <v>83</v>
      </c>
      <c r="B101" s="34">
        <v>830598.99745999998</v>
      </c>
      <c r="C101" s="34">
        <v>29440.943879999999</v>
      </c>
      <c r="D101" s="34">
        <v>9244.0824300000004</v>
      </c>
      <c r="E101" s="34">
        <v>588463.37933999998</v>
      </c>
    </row>
    <row r="102" spans="1:5" x14ac:dyDescent="0.25">
      <c r="A102" s="9" t="s">
        <v>84</v>
      </c>
      <c r="B102" s="34">
        <v>104650.56834</v>
      </c>
      <c r="C102" s="34">
        <v>2152.2251799999999</v>
      </c>
      <c r="D102" s="34">
        <v>616.15445</v>
      </c>
      <c r="E102" s="34"/>
    </row>
    <row r="103" spans="1:5" x14ac:dyDescent="0.25">
      <c r="A103" s="9" t="s">
        <v>85</v>
      </c>
      <c r="B103" s="34">
        <v>109225.35975</v>
      </c>
      <c r="C103" s="34">
        <v>65867.66648</v>
      </c>
      <c r="D103" s="34">
        <v>18420.499019999999</v>
      </c>
      <c r="E103" s="34"/>
    </row>
    <row r="104" spans="1:5" x14ac:dyDescent="0.25">
      <c r="A104" s="9" t="s">
        <v>86</v>
      </c>
      <c r="B104" s="34">
        <v>15789.893120000001</v>
      </c>
      <c r="C104" s="34">
        <v>2936.3214400000002</v>
      </c>
      <c r="D104" s="34">
        <v>650.67287999999996</v>
      </c>
      <c r="E104" s="34"/>
    </row>
    <row r="105" spans="1:5" ht="30" x14ac:dyDescent="0.25">
      <c r="A105" s="9" t="s">
        <v>87</v>
      </c>
      <c r="B105" s="34">
        <v>12604.861989999999</v>
      </c>
      <c r="C105" s="34">
        <v>4716.5336399999997</v>
      </c>
      <c r="D105" s="34">
        <v>460.73782</v>
      </c>
      <c r="E105" s="34"/>
    </row>
    <row r="106" spans="1:5" x14ac:dyDescent="0.25">
      <c r="A106" s="9" t="s">
        <v>88</v>
      </c>
      <c r="B106" s="34">
        <v>51697.524380000003</v>
      </c>
      <c r="C106" s="34">
        <v>23116.463240000001</v>
      </c>
      <c r="D106" s="34">
        <v>6733.9931200000001</v>
      </c>
      <c r="E106" s="34">
        <v>14763.84878</v>
      </c>
    </row>
    <row r="107" spans="1:5" x14ac:dyDescent="0.25">
      <c r="A107" s="9" t="s">
        <v>89</v>
      </c>
      <c r="B107" s="34">
        <v>15740.61908</v>
      </c>
      <c r="C107" s="34">
        <v>1355.84953</v>
      </c>
      <c r="D107" s="34">
        <v>686.57261000000005</v>
      </c>
      <c r="E107" s="34"/>
    </row>
    <row r="108" spans="1:5" x14ac:dyDescent="0.25">
      <c r="A108" s="9" t="s">
        <v>90</v>
      </c>
      <c r="B108" s="34">
        <v>686548.18548999995</v>
      </c>
      <c r="C108" s="34">
        <v>8495.5385399999996</v>
      </c>
      <c r="D108" s="34">
        <v>2316.0037699999998</v>
      </c>
      <c r="E108" s="34"/>
    </row>
    <row r="109" spans="1:5" ht="30" x14ac:dyDescent="0.25">
      <c r="A109" s="9" t="s">
        <v>91</v>
      </c>
      <c r="B109" s="34">
        <v>28757.683840000002</v>
      </c>
      <c r="C109" s="34">
        <v>15308.89236</v>
      </c>
      <c r="D109" s="34">
        <v>4425.0990700000002</v>
      </c>
      <c r="E109" s="34"/>
    </row>
    <row r="110" spans="1:5" x14ac:dyDescent="0.25">
      <c r="A110" s="9" t="s">
        <v>92</v>
      </c>
      <c r="B110" s="34">
        <v>3467.1044900000002</v>
      </c>
      <c r="C110" s="34">
        <v>3239.6919200000002</v>
      </c>
      <c r="D110" s="34">
        <v>180.10112000000001</v>
      </c>
      <c r="E110" s="34"/>
    </row>
    <row r="111" spans="1:5" x14ac:dyDescent="0.25">
      <c r="A111" s="9" t="s">
        <v>93</v>
      </c>
      <c r="B111" s="34">
        <v>3267.1932200000001</v>
      </c>
      <c r="C111" s="34">
        <v>2263.4118899999999</v>
      </c>
      <c r="D111" s="34">
        <v>665.42584999999997</v>
      </c>
      <c r="E111" s="34"/>
    </row>
    <row r="112" spans="1:5" x14ac:dyDescent="0.25">
      <c r="A112" s="9" t="s">
        <v>94</v>
      </c>
      <c r="B112" s="34">
        <v>3485.2313300000001</v>
      </c>
      <c r="C112" s="34">
        <v>2398.71065</v>
      </c>
      <c r="D112" s="34">
        <v>699.38923</v>
      </c>
      <c r="E112" s="34"/>
    </row>
    <row r="113" spans="1:5" x14ac:dyDescent="0.25">
      <c r="A113" s="9" t="s">
        <v>95</v>
      </c>
      <c r="B113" s="34">
        <v>40633.756609999997</v>
      </c>
      <c r="C113" s="34">
        <v>4527.8135700000003</v>
      </c>
      <c r="D113" s="34">
        <v>1495.9719299999999</v>
      </c>
      <c r="E113" s="34"/>
    </row>
    <row r="114" spans="1:5" x14ac:dyDescent="0.25">
      <c r="A114" s="9" t="s">
        <v>96</v>
      </c>
      <c r="B114" s="34">
        <v>1320642.7120000001</v>
      </c>
      <c r="C114" s="34">
        <v>24503.88896</v>
      </c>
      <c r="D114" s="34">
        <v>6228.5926499999996</v>
      </c>
      <c r="E114" s="34"/>
    </row>
    <row r="115" spans="1:5" ht="30" x14ac:dyDescent="0.25">
      <c r="A115" s="9" t="s">
        <v>97</v>
      </c>
      <c r="B115" s="34">
        <v>290.26931000000002</v>
      </c>
      <c r="C115" s="34">
        <v>194.73294999999999</v>
      </c>
      <c r="D115" s="34">
        <v>36.461359999999999</v>
      </c>
      <c r="E115" s="34"/>
    </row>
    <row r="116" spans="1:5" x14ac:dyDescent="0.25">
      <c r="A116" s="9" t="s">
        <v>98</v>
      </c>
      <c r="B116" s="34">
        <v>115135.01445</v>
      </c>
      <c r="C116" s="34">
        <v>2533.3613599999999</v>
      </c>
      <c r="D116" s="34">
        <v>733.02850000000001</v>
      </c>
      <c r="E116" s="34">
        <v>2759.7682199999999</v>
      </c>
    </row>
    <row r="117" spans="1:5" x14ac:dyDescent="0.25">
      <c r="A117" s="9" t="s">
        <v>99</v>
      </c>
      <c r="B117" s="34">
        <v>31863.68678</v>
      </c>
      <c r="C117" s="34">
        <v>13624.620629999999</v>
      </c>
      <c r="D117" s="34">
        <v>4478.6324100000002</v>
      </c>
      <c r="E117" s="34"/>
    </row>
    <row r="118" spans="1:5" x14ac:dyDescent="0.25">
      <c r="A118" s="9" t="s">
        <v>100</v>
      </c>
      <c r="B118" s="34">
        <v>1865.5373400000001</v>
      </c>
      <c r="C118" s="34">
        <v>928.60555999999997</v>
      </c>
      <c r="D118" s="34">
        <v>205.70809</v>
      </c>
      <c r="E118" s="34"/>
    </row>
    <row r="119" spans="1:5" x14ac:dyDescent="0.25">
      <c r="A119" s="9" t="s">
        <v>101</v>
      </c>
      <c r="B119" s="34">
        <v>867.13</v>
      </c>
      <c r="C119" s="34">
        <v>476.01549999999997</v>
      </c>
      <c r="D119" s="34">
        <v>171.89386999999999</v>
      </c>
      <c r="E119" s="34"/>
    </row>
    <row r="120" spans="1:5" ht="30" x14ac:dyDescent="0.25">
      <c r="A120" s="9" t="s">
        <v>102</v>
      </c>
      <c r="B120" s="34">
        <v>9340.45831</v>
      </c>
      <c r="C120" s="34">
        <v>6308.9567100000004</v>
      </c>
      <c r="D120" s="34">
        <v>1642.7189000000001</v>
      </c>
      <c r="E120" s="34">
        <v>90.880459999999999</v>
      </c>
    </row>
    <row r="121" spans="1:5" ht="30" x14ac:dyDescent="0.25">
      <c r="A121" s="9" t="s">
        <v>103</v>
      </c>
      <c r="B121" s="34">
        <v>44191.199610000003</v>
      </c>
      <c r="C121" s="34">
        <v>3341.0013600000002</v>
      </c>
      <c r="D121" s="34">
        <v>670.00599</v>
      </c>
      <c r="E121" s="34"/>
    </row>
    <row r="122" spans="1:5" ht="30" x14ac:dyDescent="0.25">
      <c r="A122" s="9" t="s">
        <v>104</v>
      </c>
      <c r="B122" s="34">
        <v>22634.901440000001</v>
      </c>
      <c r="C122" s="34">
        <v>3317.7017700000001</v>
      </c>
      <c r="D122" s="34">
        <v>759.57196999999996</v>
      </c>
      <c r="E122" s="34"/>
    </row>
    <row r="123" spans="1:5" ht="30" x14ac:dyDescent="0.25">
      <c r="A123" s="9" t="s">
        <v>105</v>
      </c>
      <c r="B123" s="34">
        <v>36438.72049</v>
      </c>
      <c r="C123" s="34">
        <v>6825.2770700000001</v>
      </c>
      <c r="D123" s="34">
        <v>1555.3961400000001</v>
      </c>
      <c r="E123" s="34">
        <v>648.89959999999996</v>
      </c>
    </row>
    <row r="124" spans="1:5" x14ac:dyDescent="0.25">
      <c r="A124" s="24" t="s">
        <v>2</v>
      </c>
      <c r="B124" s="35">
        <v>6304845.3264899999</v>
      </c>
      <c r="C124" s="35">
        <v>356301.05404999998</v>
      </c>
      <c r="D124" s="35">
        <v>101032.68157</v>
      </c>
      <c r="E124" s="35">
        <v>933348.48799000005</v>
      </c>
    </row>
  </sheetData>
  <mergeCells count="86">
    <mergeCell ref="A83:C83"/>
    <mergeCell ref="A87:A88"/>
    <mergeCell ref="B87:B88"/>
    <mergeCell ref="A5:C5"/>
    <mergeCell ref="A8:C8"/>
    <mergeCell ref="A9:C9"/>
    <mergeCell ref="A81:C81"/>
    <mergeCell ref="A82:C82"/>
    <mergeCell ref="A84:C84"/>
    <mergeCell ref="C87:E87"/>
    <mergeCell ref="A18:C18"/>
    <mergeCell ref="A23:C23"/>
    <mergeCell ref="A6:C6"/>
    <mergeCell ref="A7:C7"/>
    <mergeCell ref="A25:C25"/>
    <mergeCell ref="A26:C26"/>
    <mergeCell ref="A27:C27"/>
    <mergeCell ref="A28:C28"/>
    <mergeCell ref="A1:D1"/>
    <mergeCell ref="A2:D2"/>
    <mergeCell ref="A4:C4"/>
    <mergeCell ref="A50:C50"/>
    <mergeCell ref="A51:C51"/>
    <mergeCell ref="A52:C52"/>
    <mergeCell ref="A53:C53"/>
    <mergeCell ref="A39:C39"/>
    <mergeCell ref="A40:C40"/>
    <mergeCell ref="A41:C41"/>
    <mergeCell ref="A42:C42"/>
    <mergeCell ref="A43:C43"/>
    <mergeCell ref="A45:C45"/>
    <mergeCell ref="A46:C46"/>
    <mergeCell ref="A47:C47"/>
    <mergeCell ref="A48:C48"/>
    <mergeCell ref="A49:C49"/>
    <mergeCell ref="A19:C19"/>
    <mergeCell ref="A20:C20"/>
    <mergeCell ref="A21:C21"/>
    <mergeCell ref="A22:C22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17:C17"/>
    <mergeCell ref="A10:C10"/>
    <mergeCell ref="A11:C11"/>
    <mergeCell ref="A12:C12"/>
    <mergeCell ref="A13:C13"/>
    <mergeCell ref="A14:C14"/>
    <mergeCell ref="A15:C15"/>
    <mergeCell ref="A16:C16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9:C79"/>
    <mergeCell ref="A80:C80"/>
    <mergeCell ref="A74:C74"/>
    <mergeCell ref="A75:C75"/>
    <mergeCell ref="A76:C76"/>
    <mergeCell ref="A77:C77"/>
    <mergeCell ref="A78:C78"/>
  </mergeCells>
  <pageMargins left="0.51181102362204722" right="0.23622047244094491" top="0.39370078740157483" bottom="0.35433070866141736" header="0.23622047244094491" footer="0.15748031496062992"/>
  <pageSetup paperSize="9" scale="65" orientation="portrait" r:id="rId1"/>
  <headerFooter>
    <oddFooter>&amp;C&amp;P</oddFooter>
  </headerFooter>
  <rowBreaks count="2" manualBreakCount="2">
    <brk id="31" max="4" man="1"/>
    <brk id="6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topLeftCell="A38" zoomScaleNormal="100" zoomScaleSheetLayoutView="100" workbookViewId="0">
      <selection activeCell="Q46" sqref="Q46"/>
    </sheetView>
  </sheetViews>
  <sheetFormatPr defaultRowHeight="15" x14ac:dyDescent="0.25"/>
  <cols>
    <col min="1" max="1" width="38.28515625" customWidth="1"/>
    <col min="2" max="2" width="13.140625" customWidth="1"/>
    <col min="3" max="3" width="10.5703125" customWidth="1"/>
    <col min="4" max="4" width="11.42578125" customWidth="1"/>
    <col min="5" max="5" width="13.140625" customWidth="1"/>
    <col min="6" max="6" width="12.140625" customWidth="1"/>
    <col min="7" max="7" width="12.5703125" customWidth="1"/>
    <col min="8" max="8" width="12.7109375" customWidth="1"/>
    <col min="9" max="9" width="10.85546875" customWidth="1"/>
    <col min="10" max="10" width="12.7109375" customWidth="1"/>
    <col min="11" max="11" width="11" customWidth="1"/>
    <col min="12" max="13" width="11.85546875" customWidth="1"/>
    <col min="14" max="14" width="11.140625" customWidth="1"/>
    <col min="15" max="15" width="11.5703125" customWidth="1"/>
    <col min="16" max="16" width="12.140625" customWidth="1"/>
  </cols>
  <sheetData>
    <row r="1" spans="1:20" s="14" customFormat="1" ht="15.75" x14ac:dyDescent="0.25">
      <c r="A1" s="17"/>
      <c r="C1" s="15" t="s">
        <v>8</v>
      </c>
    </row>
    <row r="2" spans="1:20" x14ac:dyDescent="0.25">
      <c r="A2" s="18" t="str">
        <f>TEXT(EndData2,"[$-FC19]ДД.ММ.ГГГ")</f>
        <v>00.01.1900</v>
      </c>
      <c r="C2" s="10"/>
      <c r="P2" s="12" t="s">
        <v>7</v>
      </c>
    </row>
    <row r="3" spans="1:20" s="13" customFormat="1" ht="51" x14ac:dyDescent="0.25">
      <c r="A3" s="16" t="s">
        <v>16</v>
      </c>
      <c r="B3" s="32" t="s">
        <v>17</v>
      </c>
      <c r="C3" s="33" t="s">
        <v>18</v>
      </c>
      <c r="D3" s="33" t="s">
        <v>19</v>
      </c>
      <c r="E3" s="33" t="s">
        <v>20</v>
      </c>
      <c r="F3" s="33" t="s">
        <v>21</v>
      </c>
      <c r="G3" s="33" t="s">
        <v>22</v>
      </c>
      <c r="H3" s="33" t="s">
        <v>23</v>
      </c>
      <c r="I3" s="33" t="s">
        <v>24</v>
      </c>
      <c r="J3" s="33" t="s">
        <v>25</v>
      </c>
      <c r="K3" s="33" t="s">
        <v>26</v>
      </c>
      <c r="L3" s="33" t="s">
        <v>27</v>
      </c>
      <c r="M3" s="33" t="s">
        <v>28</v>
      </c>
      <c r="N3" s="33" t="s">
        <v>29</v>
      </c>
      <c r="O3" s="33" t="s">
        <v>30</v>
      </c>
      <c r="P3" s="11" t="s">
        <v>6</v>
      </c>
    </row>
    <row r="4" spans="1:20" ht="45" x14ac:dyDescent="0.25">
      <c r="A4" s="31" t="s">
        <v>34</v>
      </c>
      <c r="B4" s="36">
        <v>20000</v>
      </c>
      <c r="C4" s="36">
        <v>20209.25</v>
      </c>
      <c r="D4" s="36">
        <v>25268.75</v>
      </c>
      <c r="E4" s="36">
        <v>11904</v>
      </c>
      <c r="F4" s="36">
        <v>5517</v>
      </c>
      <c r="G4" s="36">
        <v>22792.833330000001</v>
      </c>
      <c r="H4" s="36">
        <v>13226.679</v>
      </c>
      <c r="I4" s="36">
        <v>11000</v>
      </c>
      <c r="J4" s="36">
        <v>9360.6666700000005</v>
      </c>
      <c r="K4" s="36">
        <v>6386.75</v>
      </c>
      <c r="L4" s="36">
        <v>33228</v>
      </c>
      <c r="M4" s="36">
        <v>5235.8333199999997</v>
      </c>
      <c r="N4" s="36">
        <v>14016.833000000001</v>
      </c>
      <c r="O4" s="36">
        <v>20000</v>
      </c>
      <c r="P4" s="37">
        <v>218146.59531999999</v>
      </c>
      <c r="Q4" s="30"/>
      <c r="R4" s="30"/>
      <c r="S4" s="30"/>
      <c r="T4" s="30"/>
    </row>
    <row r="5" spans="1:20" ht="45" x14ac:dyDescent="0.25">
      <c r="A5" s="31" t="s">
        <v>35</v>
      </c>
      <c r="B5" s="36">
        <v>100</v>
      </c>
      <c r="C5" s="36">
        <v>6724.7120000000004</v>
      </c>
      <c r="D5" s="36">
        <v>1394.6669999999999</v>
      </c>
      <c r="E5" s="36">
        <v>12000</v>
      </c>
      <c r="F5" s="36">
        <v>256</v>
      </c>
      <c r="G5" s="36">
        <v>10900.166660000001</v>
      </c>
      <c r="H5" s="36">
        <v>987.10500000000002</v>
      </c>
      <c r="I5" s="36">
        <v>17934.712739999999</v>
      </c>
      <c r="J5" s="36">
        <v>1077.15275</v>
      </c>
      <c r="K5" s="36">
        <v>2672.5630000000001</v>
      </c>
      <c r="L5" s="36"/>
      <c r="M5" s="36">
        <v>459.75</v>
      </c>
      <c r="N5" s="36">
        <v>2501.1999999999998</v>
      </c>
      <c r="O5" s="36">
        <v>975</v>
      </c>
      <c r="P5" s="37">
        <v>57983.029150000002</v>
      </c>
      <c r="Q5" s="30"/>
      <c r="R5" s="30"/>
      <c r="S5" s="30"/>
      <c r="T5" s="30"/>
    </row>
    <row r="6" spans="1:20" ht="45" x14ac:dyDescent="0.25">
      <c r="A6" s="31" t="s">
        <v>36</v>
      </c>
      <c r="B6" s="36">
        <v>69186.495920000001</v>
      </c>
      <c r="C6" s="36">
        <v>35055.25</v>
      </c>
      <c r="D6" s="36">
        <v>14442.333000000001</v>
      </c>
      <c r="E6" s="36">
        <v>4414</v>
      </c>
      <c r="F6" s="36">
        <v>495</v>
      </c>
      <c r="G6" s="36">
        <v>17088.25</v>
      </c>
      <c r="H6" s="36">
        <v>7197.625</v>
      </c>
      <c r="I6" s="36">
        <v>2700</v>
      </c>
      <c r="J6" s="36">
        <v>21299.909</v>
      </c>
      <c r="K6" s="36">
        <v>5471.3</v>
      </c>
      <c r="L6" s="36">
        <v>10390.083329999999</v>
      </c>
      <c r="M6" s="36">
        <v>7066.25</v>
      </c>
      <c r="N6" s="36">
        <v>7250</v>
      </c>
      <c r="O6" s="36">
        <v>24425.990590000001</v>
      </c>
      <c r="P6" s="37">
        <v>226482.48684</v>
      </c>
      <c r="Q6" s="30"/>
      <c r="R6" s="30"/>
      <c r="S6" s="30"/>
      <c r="T6" s="30"/>
    </row>
    <row r="7" spans="1:20" ht="135" x14ac:dyDescent="0.25">
      <c r="A7" s="31" t="s">
        <v>37</v>
      </c>
      <c r="B7" s="36">
        <v>4284.7129400000003</v>
      </c>
      <c r="C7" s="36">
        <v>24642.67049</v>
      </c>
      <c r="D7" s="36">
        <v>1836.0493100000001</v>
      </c>
      <c r="E7" s="36">
        <v>3043.4670000000001</v>
      </c>
      <c r="F7" s="36">
        <v>475.59447</v>
      </c>
      <c r="G7" s="36">
        <v>1623.0229999999999</v>
      </c>
      <c r="H7" s="36">
        <v>2258.625</v>
      </c>
      <c r="I7" s="36">
        <v>142.9</v>
      </c>
      <c r="J7" s="36">
        <v>317.79300000000001</v>
      </c>
      <c r="K7" s="36">
        <v>394.19099999999997</v>
      </c>
      <c r="L7" s="36">
        <v>495.97489000000002</v>
      </c>
      <c r="M7" s="36">
        <v>1125.75629</v>
      </c>
      <c r="N7" s="36">
        <v>2887.7939999999999</v>
      </c>
      <c r="O7" s="36"/>
      <c r="P7" s="37">
        <v>43528.551390000001</v>
      </c>
      <c r="Q7" s="30"/>
      <c r="R7" s="30"/>
      <c r="S7" s="30"/>
      <c r="T7" s="30"/>
    </row>
    <row r="8" spans="1:20" ht="90" x14ac:dyDescent="0.25">
      <c r="A8" s="31" t="s">
        <v>38</v>
      </c>
      <c r="B8" s="36"/>
      <c r="C8" s="36">
        <v>4474.75</v>
      </c>
      <c r="D8" s="36">
        <v>652.75</v>
      </c>
      <c r="E8" s="36">
        <v>511</v>
      </c>
      <c r="F8" s="36">
        <v>173.5</v>
      </c>
      <c r="G8" s="36">
        <v>654.33333000000005</v>
      </c>
      <c r="H8" s="36">
        <v>201.09700000000001</v>
      </c>
      <c r="I8" s="36"/>
      <c r="J8" s="36"/>
      <c r="K8" s="36"/>
      <c r="L8" s="36">
        <v>267.25</v>
      </c>
      <c r="M8" s="36">
        <v>246.41667000000001</v>
      </c>
      <c r="N8" s="36">
        <v>247.833</v>
      </c>
      <c r="O8" s="36">
        <v>180</v>
      </c>
      <c r="P8" s="37">
        <v>7608.93</v>
      </c>
      <c r="Q8" s="30"/>
      <c r="R8" s="30"/>
      <c r="S8" s="30"/>
      <c r="T8" s="30"/>
    </row>
    <row r="9" spans="1:20" ht="105" x14ac:dyDescent="0.25">
      <c r="A9" s="31" t="s">
        <v>39</v>
      </c>
      <c r="B9" s="36">
        <v>808.86</v>
      </c>
      <c r="C9" s="36">
        <v>252.58305999999999</v>
      </c>
      <c r="D9" s="36">
        <v>186.833</v>
      </c>
      <c r="E9" s="36">
        <v>93</v>
      </c>
      <c r="F9" s="36"/>
      <c r="G9" s="36">
        <v>93.416659999999993</v>
      </c>
      <c r="H9" s="36"/>
      <c r="I9" s="36">
        <v>82</v>
      </c>
      <c r="J9" s="36">
        <v>149.90729999999999</v>
      </c>
      <c r="K9" s="36">
        <v>75</v>
      </c>
      <c r="L9" s="36">
        <v>55</v>
      </c>
      <c r="M9" s="36">
        <v>100.952</v>
      </c>
      <c r="N9" s="36">
        <v>60</v>
      </c>
      <c r="O9" s="36">
        <v>37.106999999999999</v>
      </c>
      <c r="P9" s="37">
        <v>1994.6590200000001</v>
      </c>
      <c r="Q9" s="30"/>
      <c r="R9" s="30"/>
      <c r="S9" s="30"/>
      <c r="T9" s="30"/>
    </row>
    <row r="10" spans="1:20" ht="105" x14ac:dyDescent="0.25">
      <c r="A10" s="31" t="s">
        <v>40</v>
      </c>
      <c r="B10" s="36">
        <v>2457.7449999999999</v>
      </c>
      <c r="C10" s="36">
        <v>2112.7591400000001</v>
      </c>
      <c r="D10" s="36">
        <v>255</v>
      </c>
      <c r="E10" s="36">
        <v>163</v>
      </c>
      <c r="F10" s="36">
        <v>60</v>
      </c>
      <c r="G10" s="36">
        <v>170.4</v>
      </c>
      <c r="H10" s="36">
        <v>85</v>
      </c>
      <c r="I10" s="36">
        <v>138</v>
      </c>
      <c r="J10" s="36">
        <v>447.50979999999998</v>
      </c>
      <c r="K10" s="36">
        <v>117</v>
      </c>
      <c r="L10" s="36">
        <v>196.32</v>
      </c>
      <c r="M10" s="36">
        <v>173.274</v>
      </c>
      <c r="N10" s="36">
        <v>426.04755999999998</v>
      </c>
      <c r="O10" s="36">
        <v>174.9162</v>
      </c>
      <c r="P10" s="37">
        <v>6976.9717000000001</v>
      </c>
      <c r="Q10" s="30"/>
      <c r="R10" s="30"/>
      <c r="S10" s="30"/>
      <c r="T10" s="30"/>
    </row>
    <row r="11" spans="1:20" ht="135" x14ac:dyDescent="0.25">
      <c r="A11" s="31" t="s">
        <v>41</v>
      </c>
      <c r="B11" s="36">
        <v>17119.681219999999</v>
      </c>
      <c r="C11" s="36">
        <v>600</v>
      </c>
      <c r="D11" s="36"/>
      <c r="E11" s="36"/>
      <c r="F11" s="36"/>
      <c r="G11" s="36"/>
      <c r="H11" s="36"/>
      <c r="I11" s="36"/>
      <c r="J11" s="36">
        <v>50</v>
      </c>
      <c r="K11" s="36"/>
      <c r="L11" s="36"/>
      <c r="M11" s="36"/>
      <c r="N11" s="36"/>
      <c r="O11" s="36"/>
      <c r="P11" s="37">
        <v>17769.681219999999</v>
      </c>
      <c r="Q11" s="30"/>
      <c r="R11" s="30"/>
      <c r="S11" s="30"/>
      <c r="T11" s="30"/>
    </row>
    <row r="12" spans="1:20" ht="120" x14ac:dyDescent="0.25">
      <c r="A12" s="31" t="s">
        <v>42</v>
      </c>
      <c r="B12" s="36"/>
      <c r="C12" s="36">
        <v>4813.6459100000002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>
        <v>4813.6459100000002</v>
      </c>
      <c r="Q12" s="30"/>
      <c r="R12" s="30"/>
      <c r="S12" s="30"/>
      <c r="T12" s="30"/>
    </row>
    <row r="13" spans="1:20" ht="120" x14ac:dyDescent="0.25">
      <c r="A13" s="31" t="s">
        <v>43</v>
      </c>
      <c r="B13" s="36">
        <v>400</v>
      </c>
      <c r="C13" s="36">
        <v>303.04969999999997</v>
      </c>
      <c r="D13" s="36"/>
      <c r="E13" s="36"/>
      <c r="F13" s="36"/>
      <c r="G13" s="36"/>
      <c r="H13" s="36"/>
      <c r="I13" s="36"/>
      <c r="J13" s="36">
        <v>45</v>
      </c>
      <c r="K13" s="36"/>
      <c r="L13" s="36"/>
      <c r="M13" s="36"/>
      <c r="N13" s="36"/>
      <c r="O13" s="36"/>
      <c r="P13" s="37">
        <v>748.04970000000003</v>
      </c>
      <c r="Q13" s="30"/>
      <c r="R13" s="30"/>
      <c r="S13" s="30"/>
      <c r="T13" s="30"/>
    </row>
    <row r="14" spans="1:20" ht="405" x14ac:dyDescent="0.25">
      <c r="A14" s="31" t="s">
        <v>44</v>
      </c>
      <c r="B14" s="36">
        <v>16000</v>
      </c>
      <c r="C14" s="36">
        <v>6742.90146</v>
      </c>
      <c r="D14" s="36">
        <v>3000</v>
      </c>
      <c r="E14" s="36">
        <v>1932.23813</v>
      </c>
      <c r="F14" s="36">
        <v>127.15</v>
      </c>
      <c r="G14" s="36">
        <v>4852.9160000000002</v>
      </c>
      <c r="H14" s="36">
        <v>1251.0550000000001</v>
      </c>
      <c r="I14" s="36">
        <v>311</v>
      </c>
      <c r="J14" s="36">
        <v>3500</v>
      </c>
      <c r="K14" s="36">
        <v>2050</v>
      </c>
      <c r="L14" s="36">
        <v>1000</v>
      </c>
      <c r="M14" s="36">
        <v>2000</v>
      </c>
      <c r="N14" s="36">
        <v>500</v>
      </c>
      <c r="O14" s="36">
        <v>1580</v>
      </c>
      <c r="P14" s="37">
        <v>44847.260589999998</v>
      </c>
      <c r="Q14" s="30"/>
      <c r="R14" s="30"/>
      <c r="S14" s="30"/>
      <c r="T14" s="30"/>
    </row>
    <row r="15" spans="1:20" ht="195" x14ac:dyDescent="0.25">
      <c r="A15" s="31" t="s">
        <v>45</v>
      </c>
      <c r="B15" s="36">
        <v>145195.03093000001</v>
      </c>
      <c r="C15" s="36">
        <v>52100</v>
      </c>
      <c r="D15" s="36">
        <v>32832.730000000003</v>
      </c>
      <c r="E15" s="36">
        <v>21980</v>
      </c>
      <c r="F15" s="36">
        <v>16801</v>
      </c>
      <c r="G15" s="36">
        <v>5662.6</v>
      </c>
      <c r="H15" s="36">
        <v>18036</v>
      </c>
      <c r="I15" s="36">
        <v>935.84092999999996</v>
      </c>
      <c r="J15" s="36">
        <v>18614</v>
      </c>
      <c r="K15" s="36">
        <v>7161.08</v>
      </c>
      <c r="L15" s="36">
        <v>28109.91</v>
      </c>
      <c r="M15" s="36">
        <v>14226</v>
      </c>
      <c r="N15" s="36">
        <v>12155</v>
      </c>
      <c r="O15" s="36">
        <v>17178.72941</v>
      </c>
      <c r="P15" s="37">
        <v>390987.92126999999</v>
      </c>
      <c r="Q15" s="30"/>
      <c r="R15" s="30"/>
      <c r="S15" s="30"/>
      <c r="T15" s="30"/>
    </row>
    <row r="16" spans="1:20" ht="120" x14ac:dyDescent="0.25">
      <c r="A16" s="31" t="s">
        <v>46</v>
      </c>
      <c r="B16" s="36">
        <v>6500</v>
      </c>
      <c r="C16" s="36">
        <v>2000.00056</v>
      </c>
      <c r="D16" s="36">
        <v>186</v>
      </c>
      <c r="E16" s="36"/>
      <c r="F16" s="36"/>
      <c r="G16" s="36"/>
      <c r="H16" s="36"/>
      <c r="I16" s="36">
        <v>81.717839999999995</v>
      </c>
      <c r="J16" s="36">
        <v>380.29586</v>
      </c>
      <c r="K16" s="36"/>
      <c r="L16" s="36">
        <v>500</v>
      </c>
      <c r="M16" s="36">
        <v>584.79737999999998</v>
      </c>
      <c r="N16" s="36"/>
      <c r="O16" s="36"/>
      <c r="P16" s="37">
        <v>10232.81164</v>
      </c>
      <c r="Q16" s="30"/>
      <c r="R16" s="30"/>
      <c r="S16" s="30"/>
      <c r="T16" s="30"/>
    </row>
    <row r="17" spans="1:20" ht="165" x14ac:dyDescent="0.25">
      <c r="A17" s="31" t="s">
        <v>47</v>
      </c>
      <c r="B17" s="36"/>
      <c r="C17" s="36">
        <v>14.81194</v>
      </c>
      <c r="D17" s="36"/>
      <c r="E17" s="36"/>
      <c r="F17" s="36"/>
      <c r="G17" s="36"/>
      <c r="H17" s="36">
        <v>3</v>
      </c>
      <c r="I17" s="36"/>
      <c r="J17" s="36">
        <v>3.7250000000000001</v>
      </c>
      <c r="K17" s="36"/>
      <c r="L17" s="36"/>
      <c r="M17" s="36">
        <v>4</v>
      </c>
      <c r="N17" s="36"/>
      <c r="O17" s="36"/>
      <c r="P17" s="37">
        <v>25.536940000000001</v>
      </c>
      <c r="Q17" s="30"/>
      <c r="R17" s="30"/>
      <c r="S17" s="30"/>
      <c r="T17" s="30"/>
    </row>
    <row r="18" spans="1:20" ht="105" x14ac:dyDescent="0.25">
      <c r="A18" s="31" t="s">
        <v>48</v>
      </c>
      <c r="B18" s="36">
        <v>450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7">
        <v>450</v>
      </c>
      <c r="Q18" s="30"/>
      <c r="R18" s="30"/>
      <c r="S18" s="30"/>
      <c r="T18" s="30"/>
    </row>
    <row r="19" spans="1:20" ht="150" x14ac:dyDescent="0.25">
      <c r="A19" s="31" t="s">
        <v>49</v>
      </c>
      <c r="B19" s="36">
        <v>8000</v>
      </c>
      <c r="C19" s="36">
        <v>3206.45</v>
      </c>
      <c r="D19" s="36">
        <v>450</v>
      </c>
      <c r="E19" s="36">
        <v>115.85714</v>
      </c>
      <c r="F19" s="36">
        <v>93</v>
      </c>
      <c r="G19" s="36">
        <v>294.70934999999997</v>
      </c>
      <c r="H19" s="36">
        <v>87.946250000000006</v>
      </c>
      <c r="I19" s="36">
        <v>40.17</v>
      </c>
      <c r="J19" s="36">
        <v>1406</v>
      </c>
      <c r="K19" s="36"/>
      <c r="L19" s="36">
        <v>615.29999999999995</v>
      </c>
      <c r="M19" s="36">
        <v>278</v>
      </c>
      <c r="N19" s="36">
        <v>495.75</v>
      </c>
      <c r="O19" s="36">
        <v>311.59800000000001</v>
      </c>
      <c r="P19" s="37">
        <v>15394.78074</v>
      </c>
      <c r="Q19" s="30"/>
      <c r="R19" s="30"/>
      <c r="S19" s="30"/>
      <c r="T19" s="30"/>
    </row>
    <row r="20" spans="1:20" ht="150" x14ac:dyDescent="0.25">
      <c r="A20" s="31" t="s">
        <v>50</v>
      </c>
      <c r="B20" s="36">
        <v>167392.38836000001</v>
      </c>
      <c r="C20" s="36">
        <v>91036.109920000003</v>
      </c>
      <c r="D20" s="36">
        <v>17420.400000000001</v>
      </c>
      <c r="E20" s="36">
        <v>12850</v>
      </c>
      <c r="F20" s="36">
        <v>2220.41</v>
      </c>
      <c r="G20" s="36">
        <v>8626</v>
      </c>
      <c r="H20" s="36">
        <v>5600</v>
      </c>
      <c r="I20" s="36">
        <v>1761</v>
      </c>
      <c r="J20" s="36">
        <v>29455</v>
      </c>
      <c r="K20" s="36">
        <v>4490</v>
      </c>
      <c r="L20" s="36">
        <v>7375.9</v>
      </c>
      <c r="M20" s="36">
        <v>5900</v>
      </c>
      <c r="N20" s="36">
        <v>3000</v>
      </c>
      <c r="O20" s="36">
        <v>5423.5039999999999</v>
      </c>
      <c r="P20" s="37">
        <v>362550.71227999998</v>
      </c>
      <c r="Q20" s="30"/>
      <c r="R20" s="30"/>
      <c r="S20" s="30"/>
      <c r="T20" s="30"/>
    </row>
    <row r="21" spans="1:20" ht="90" x14ac:dyDescent="0.25">
      <c r="A21" s="31" t="s">
        <v>51</v>
      </c>
      <c r="B21" s="36">
        <v>22966.543170000001</v>
      </c>
      <c r="C21" s="36">
        <v>2808.3339999999998</v>
      </c>
      <c r="D21" s="36">
        <v>2523</v>
      </c>
      <c r="E21" s="36">
        <v>1653</v>
      </c>
      <c r="F21" s="36">
        <v>250</v>
      </c>
      <c r="G21" s="36">
        <v>1000</v>
      </c>
      <c r="H21" s="36">
        <v>75.022570000000002</v>
      </c>
      <c r="I21" s="36">
        <v>35</v>
      </c>
      <c r="J21" s="36">
        <v>1700</v>
      </c>
      <c r="K21" s="36">
        <v>370</v>
      </c>
      <c r="L21" s="36">
        <v>100</v>
      </c>
      <c r="M21" s="36">
        <v>100</v>
      </c>
      <c r="N21" s="36">
        <v>1265.16786</v>
      </c>
      <c r="O21" s="36">
        <v>603.22220000000004</v>
      </c>
      <c r="P21" s="37">
        <v>35449.289799999999</v>
      </c>
      <c r="Q21" s="30"/>
      <c r="R21" s="30"/>
      <c r="S21" s="30"/>
      <c r="T21" s="30"/>
    </row>
    <row r="22" spans="1:20" ht="120" x14ac:dyDescent="0.25">
      <c r="A22" s="31" t="s">
        <v>52</v>
      </c>
      <c r="B22" s="36">
        <v>1127.9419499999999</v>
      </c>
      <c r="C22" s="36">
        <v>53.673999999999999</v>
      </c>
      <c r="D22" s="36">
        <v>158</v>
      </c>
      <c r="E22" s="36">
        <v>335</v>
      </c>
      <c r="F22" s="36">
        <v>50</v>
      </c>
      <c r="G22" s="36"/>
      <c r="H22" s="36">
        <v>10.3</v>
      </c>
      <c r="I22" s="36"/>
      <c r="J22" s="36">
        <v>258.10000000000002</v>
      </c>
      <c r="K22" s="36"/>
      <c r="L22" s="36">
        <v>200.8</v>
      </c>
      <c r="M22" s="36">
        <v>68.900000000000006</v>
      </c>
      <c r="N22" s="36">
        <v>50</v>
      </c>
      <c r="O22" s="36">
        <v>13.02</v>
      </c>
      <c r="P22" s="37">
        <v>2325.7359499999998</v>
      </c>
      <c r="Q22" s="30"/>
      <c r="R22" s="30"/>
      <c r="S22" s="30"/>
      <c r="T22" s="30"/>
    </row>
    <row r="23" spans="1:20" ht="60" x14ac:dyDescent="0.25">
      <c r="A23" s="31" t="s">
        <v>53</v>
      </c>
      <c r="B23" s="36">
        <v>597.85400000000004</v>
      </c>
      <c r="C23" s="36">
        <v>299.81945000000002</v>
      </c>
      <c r="D23" s="36">
        <v>300</v>
      </c>
      <c r="E23" s="36">
        <v>240</v>
      </c>
      <c r="F23" s="36">
        <v>58</v>
      </c>
      <c r="G23" s="36">
        <v>680</v>
      </c>
      <c r="H23" s="36">
        <v>126</v>
      </c>
      <c r="I23" s="36">
        <v>35</v>
      </c>
      <c r="J23" s="36">
        <v>317.31599999999997</v>
      </c>
      <c r="K23" s="36">
        <v>82.025999999999996</v>
      </c>
      <c r="L23" s="36">
        <v>86.332999999999998</v>
      </c>
      <c r="M23" s="36">
        <v>93.14</v>
      </c>
      <c r="N23" s="36"/>
      <c r="O23" s="36">
        <v>577.1</v>
      </c>
      <c r="P23" s="37">
        <v>3492.5884500000002</v>
      </c>
      <c r="Q23" s="30"/>
      <c r="R23" s="30"/>
      <c r="S23" s="30"/>
      <c r="T23" s="30"/>
    </row>
    <row r="24" spans="1:20" ht="105" x14ac:dyDescent="0.25">
      <c r="A24" s="31" t="s">
        <v>54</v>
      </c>
      <c r="B24" s="36">
        <v>4678.4590399999997</v>
      </c>
      <c r="C24" s="36">
        <v>1851</v>
      </c>
      <c r="D24" s="36">
        <v>1200.0999999999999</v>
      </c>
      <c r="E24" s="36"/>
      <c r="F24" s="36"/>
      <c r="G24" s="36">
        <v>399.66665999999998</v>
      </c>
      <c r="H24" s="36"/>
      <c r="I24" s="36"/>
      <c r="J24" s="36">
        <v>700</v>
      </c>
      <c r="K24" s="36">
        <v>300</v>
      </c>
      <c r="L24" s="36">
        <v>807.03714000000002</v>
      </c>
      <c r="M24" s="36"/>
      <c r="N24" s="36"/>
      <c r="O24" s="36"/>
      <c r="P24" s="37">
        <v>9936.2628399999994</v>
      </c>
      <c r="Q24" s="30"/>
      <c r="R24" s="30"/>
      <c r="S24" s="30"/>
      <c r="T24" s="30"/>
    </row>
    <row r="25" spans="1:20" ht="120" x14ac:dyDescent="0.25">
      <c r="A25" s="31" t="s">
        <v>55</v>
      </c>
      <c r="B25" s="36">
        <v>29999.999759999999</v>
      </c>
      <c r="C25" s="36"/>
      <c r="D25" s="36"/>
      <c r="E25" s="36"/>
      <c r="F25" s="36"/>
      <c r="G25" s="36">
        <v>-98.775000000000006</v>
      </c>
      <c r="H25" s="36"/>
      <c r="I25" s="36"/>
      <c r="J25" s="36"/>
      <c r="K25" s="36">
        <v>54</v>
      </c>
      <c r="L25" s="36"/>
      <c r="M25" s="36"/>
      <c r="N25" s="36"/>
      <c r="O25" s="36"/>
      <c r="P25" s="37">
        <v>29955.224760000001</v>
      </c>
      <c r="Q25" s="30"/>
      <c r="R25" s="30"/>
      <c r="S25" s="30"/>
      <c r="T25" s="30"/>
    </row>
    <row r="26" spans="1:20" ht="210" x14ac:dyDescent="0.25">
      <c r="A26" s="31" t="s">
        <v>56</v>
      </c>
      <c r="B26" s="36"/>
      <c r="C26" s="36"/>
      <c r="D26" s="36">
        <v>160</v>
      </c>
      <c r="E26" s="36"/>
      <c r="F26" s="36"/>
      <c r="G26" s="36"/>
      <c r="H26" s="36"/>
      <c r="I26" s="36"/>
      <c r="J26" s="36">
        <v>65.046999999999997</v>
      </c>
      <c r="K26" s="36"/>
      <c r="L26" s="36"/>
      <c r="M26" s="36"/>
      <c r="N26" s="36"/>
      <c r="O26" s="36"/>
      <c r="P26" s="37">
        <v>225.047</v>
      </c>
      <c r="Q26" s="30"/>
      <c r="R26" s="30"/>
      <c r="S26" s="30"/>
      <c r="T26" s="30"/>
    </row>
    <row r="27" spans="1:20" ht="60" x14ac:dyDescent="0.25">
      <c r="A27" s="31" t="s">
        <v>57</v>
      </c>
      <c r="B27" s="36"/>
      <c r="C27" s="36"/>
      <c r="D27" s="36"/>
      <c r="E27" s="36"/>
      <c r="F27" s="36"/>
      <c r="G27" s="36"/>
      <c r="H27" s="36"/>
      <c r="I27" s="36"/>
      <c r="J27" s="36">
        <v>40349</v>
      </c>
      <c r="K27" s="36"/>
      <c r="L27" s="36"/>
      <c r="M27" s="36"/>
      <c r="N27" s="36"/>
      <c r="O27" s="36"/>
      <c r="P27" s="37">
        <v>40349</v>
      </c>
      <c r="Q27" s="30"/>
      <c r="R27" s="30"/>
      <c r="S27" s="30"/>
      <c r="T27" s="30"/>
    </row>
    <row r="28" spans="1:20" ht="75" x14ac:dyDescent="0.25">
      <c r="A28" s="31" t="s">
        <v>58</v>
      </c>
      <c r="B28" s="36"/>
      <c r="C28" s="36"/>
      <c r="D28" s="36"/>
      <c r="E28" s="36"/>
      <c r="F28" s="36"/>
      <c r="G28" s="36"/>
      <c r="H28" s="36"/>
      <c r="I28" s="36"/>
      <c r="J28" s="36">
        <v>953.14737000000002</v>
      </c>
      <c r="K28" s="36"/>
      <c r="L28" s="36"/>
      <c r="M28" s="36"/>
      <c r="N28" s="36"/>
      <c r="O28" s="36"/>
      <c r="P28" s="37">
        <v>953.14737000000002</v>
      </c>
      <c r="Q28" s="30"/>
      <c r="R28" s="30"/>
      <c r="S28" s="30"/>
      <c r="T28" s="30"/>
    </row>
    <row r="29" spans="1:20" ht="45" x14ac:dyDescent="0.25">
      <c r="A29" s="31" t="s">
        <v>59</v>
      </c>
      <c r="B29" s="36"/>
      <c r="C29" s="36">
        <v>1045.5999999999999</v>
      </c>
      <c r="D29" s="36"/>
      <c r="E29" s="36"/>
      <c r="F29" s="36"/>
      <c r="G29" s="36"/>
      <c r="H29" s="36"/>
      <c r="I29" s="36">
        <v>19.359570000000001</v>
      </c>
      <c r="J29" s="36"/>
      <c r="K29" s="36">
        <v>50.217840000000002</v>
      </c>
      <c r="L29" s="36">
        <v>12.917</v>
      </c>
      <c r="M29" s="36"/>
      <c r="N29" s="36"/>
      <c r="O29" s="36"/>
      <c r="P29" s="37">
        <v>1128.0944099999999</v>
      </c>
      <c r="Q29" s="30"/>
      <c r="R29" s="30"/>
      <c r="S29" s="30"/>
      <c r="T29" s="30"/>
    </row>
    <row r="30" spans="1:20" ht="90" x14ac:dyDescent="0.25">
      <c r="A30" s="31" t="s">
        <v>60</v>
      </c>
      <c r="B30" s="36"/>
      <c r="C30" s="36">
        <v>-396.45017999999999</v>
      </c>
      <c r="D30" s="36"/>
      <c r="E30" s="36"/>
      <c r="F30" s="36"/>
      <c r="G30" s="36"/>
      <c r="H30" s="36"/>
      <c r="I30" s="36"/>
      <c r="J30" s="36">
        <v>31376.72783</v>
      </c>
      <c r="K30" s="36"/>
      <c r="L30" s="36"/>
      <c r="M30" s="36"/>
      <c r="N30" s="36"/>
      <c r="O30" s="36"/>
      <c r="P30" s="37">
        <v>30980.27765</v>
      </c>
      <c r="Q30" s="30"/>
      <c r="R30" s="30"/>
      <c r="S30" s="30"/>
      <c r="T30" s="30"/>
    </row>
    <row r="31" spans="1:20" ht="45" x14ac:dyDescent="0.25">
      <c r="A31" s="31" t="s">
        <v>61</v>
      </c>
      <c r="B31" s="36"/>
      <c r="C31" s="36"/>
      <c r="D31" s="36"/>
      <c r="E31" s="36"/>
      <c r="F31" s="36"/>
      <c r="G31" s="36"/>
      <c r="H31" s="36"/>
      <c r="I31" s="36"/>
      <c r="J31" s="36"/>
      <c r="K31" s="36">
        <v>405.41311999999999</v>
      </c>
      <c r="L31" s="36"/>
      <c r="M31" s="36"/>
      <c r="N31" s="36"/>
      <c r="O31" s="36"/>
      <c r="P31" s="37">
        <v>405.41311999999999</v>
      </c>
      <c r="Q31" s="30"/>
      <c r="R31" s="30"/>
      <c r="S31" s="30"/>
      <c r="T31" s="30"/>
    </row>
    <row r="32" spans="1:20" ht="60" x14ac:dyDescent="0.25">
      <c r="A32" s="31" t="s">
        <v>62</v>
      </c>
      <c r="B32" s="36">
        <v>362.61732000000001</v>
      </c>
      <c r="C32" s="36">
        <v>90.654330000000002</v>
      </c>
      <c r="D32" s="36">
        <v>30.218109999999999</v>
      </c>
      <c r="E32" s="36"/>
      <c r="F32" s="36"/>
      <c r="G32" s="36"/>
      <c r="H32" s="36"/>
      <c r="I32" s="36">
        <v>75.545280000000005</v>
      </c>
      <c r="J32" s="36">
        <v>30.218109999999999</v>
      </c>
      <c r="K32" s="36"/>
      <c r="L32" s="36"/>
      <c r="M32" s="36"/>
      <c r="N32" s="36"/>
      <c r="O32" s="36">
        <v>27.967569999999998</v>
      </c>
      <c r="P32" s="37">
        <v>617.22072000000003</v>
      </c>
      <c r="Q32" s="30"/>
      <c r="R32" s="30"/>
      <c r="S32" s="30"/>
      <c r="T32" s="30"/>
    </row>
    <row r="33" spans="1:20" ht="75" x14ac:dyDescent="0.25">
      <c r="A33" s="31" t="s">
        <v>63</v>
      </c>
      <c r="B33" s="36">
        <v>225</v>
      </c>
      <c r="C33" s="36">
        <v>1859.6266000000001</v>
      </c>
      <c r="D33" s="36">
        <v>325</v>
      </c>
      <c r="E33" s="36">
        <v>1114.39085</v>
      </c>
      <c r="F33" s="36">
        <v>630.06668000000002</v>
      </c>
      <c r="G33" s="36">
        <v>4.7017100000000003</v>
      </c>
      <c r="H33" s="36">
        <v>55</v>
      </c>
      <c r="I33" s="36"/>
      <c r="J33" s="36">
        <v>925.19852000000003</v>
      </c>
      <c r="K33" s="36">
        <v>865.56623999999999</v>
      </c>
      <c r="L33" s="36">
        <v>1754.64581</v>
      </c>
      <c r="M33" s="36"/>
      <c r="N33" s="36"/>
      <c r="O33" s="36">
        <v>462.79149000000001</v>
      </c>
      <c r="P33" s="37">
        <v>8221.9879000000001</v>
      </c>
      <c r="Q33" s="30"/>
      <c r="R33" s="30"/>
      <c r="S33" s="30"/>
      <c r="T33" s="30"/>
    </row>
    <row r="34" spans="1:20" ht="60" x14ac:dyDescent="0.25">
      <c r="A34" s="31" t="s">
        <v>64</v>
      </c>
      <c r="B34" s="36">
        <v>27005.44339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>
        <v>27005.44339</v>
      </c>
      <c r="Q34" s="30"/>
      <c r="R34" s="30"/>
      <c r="S34" s="30"/>
      <c r="T34" s="30"/>
    </row>
    <row r="35" spans="1:20" ht="30" x14ac:dyDescent="0.25">
      <c r="A35" s="31" t="s">
        <v>65</v>
      </c>
      <c r="B35" s="36"/>
      <c r="C35" s="36"/>
      <c r="D35" s="36"/>
      <c r="E35" s="36"/>
      <c r="F35" s="36"/>
      <c r="G35" s="36">
        <v>1516.5315000000001</v>
      </c>
      <c r="H35" s="36"/>
      <c r="I35" s="36"/>
      <c r="J35" s="36"/>
      <c r="K35" s="36"/>
      <c r="L35" s="36"/>
      <c r="M35" s="36"/>
      <c r="N35" s="36"/>
      <c r="O35" s="36"/>
      <c r="P35" s="37">
        <v>1516.5315000000001</v>
      </c>
      <c r="Q35" s="30"/>
      <c r="R35" s="30"/>
      <c r="S35" s="30"/>
      <c r="T35" s="30"/>
    </row>
    <row r="36" spans="1:20" ht="60" x14ac:dyDescent="0.25">
      <c r="A36" s="31" t="s">
        <v>66</v>
      </c>
      <c r="B36" s="36"/>
      <c r="C36" s="36"/>
      <c r="D36" s="36">
        <v>209.84958</v>
      </c>
      <c r="E36" s="36">
        <v>58.194719999999997</v>
      </c>
      <c r="F36" s="36">
        <v>31.41695</v>
      </c>
      <c r="G36" s="36">
        <v>94.107489999999999</v>
      </c>
      <c r="H36" s="36">
        <v>29.814260000000001</v>
      </c>
      <c r="I36" s="36">
        <v>3.7833299999999999</v>
      </c>
      <c r="J36" s="36">
        <v>273.30847</v>
      </c>
      <c r="K36" s="36">
        <v>9.0797399999999993</v>
      </c>
      <c r="L36" s="36">
        <v>59.610689999999998</v>
      </c>
      <c r="M36" s="36">
        <v>57.96678</v>
      </c>
      <c r="N36" s="36">
        <v>108.75646999999999</v>
      </c>
      <c r="O36" s="36">
        <v>23.275880000000001</v>
      </c>
      <c r="P36" s="37">
        <v>959.16435999999999</v>
      </c>
      <c r="Q36" s="30"/>
      <c r="R36" s="30"/>
      <c r="S36" s="30"/>
      <c r="T36" s="30"/>
    </row>
    <row r="37" spans="1:20" ht="165" x14ac:dyDescent="0.25">
      <c r="A37" s="31" t="s">
        <v>67</v>
      </c>
      <c r="B37" s="36"/>
      <c r="C37" s="36"/>
      <c r="D37" s="36"/>
      <c r="E37" s="36"/>
      <c r="F37" s="36"/>
      <c r="G37" s="36"/>
      <c r="H37" s="36"/>
      <c r="I37" s="36">
        <v>27052.14962</v>
      </c>
      <c r="J37" s="36"/>
      <c r="K37" s="36"/>
      <c r="L37" s="36"/>
      <c r="M37" s="36"/>
      <c r="N37" s="36"/>
      <c r="O37" s="36"/>
      <c r="P37" s="37">
        <v>27052.14962</v>
      </c>
      <c r="Q37" s="30"/>
      <c r="R37" s="30"/>
      <c r="S37" s="30"/>
      <c r="T37" s="30"/>
    </row>
    <row r="38" spans="1:20" ht="75" x14ac:dyDescent="0.25">
      <c r="A38" s="31" t="s">
        <v>68</v>
      </c>
      <c r="B38" s="36">
        <v>14587.78947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7">
        <v>14587.78947</v>
      </c>
      <c r="Q38" s="30"/>
      <c r="R38" s="30"/>
      <c r="S38" s="30"/>
      <c r="T38" s="30"/>
    </row>
    <row r="39" spans="1:20" ht="75" x14ac:dyDescent="0.25">
      <c r="A39" s="31" t="s">
        <v>69</v>
      </c>
      <c r="B39" s="36">
        <v>5400.2112200000001</v>
      </c>
      <c r="C39" s="36">
        <v>774.95627000000002</v>
      </c>
      <c r="D39" s="36">
        <v>43</v>
      </c>
      <c r="E39" s="36">
        <v>618.12418000000002</v>
      </c>
      <c r="F39" s="36">
        <v>53.204949999999997</v>
      </c>
      <c r="G39" s="36"/>
      <c r="H39" s="36"/>
      <c r="I39" s="36"/>
      <c r="J39" s="36">
        <v>1548.56384</v>
      </c>
      <c r="K39" s="36"/>
      <c r="L39" s="36">
        <v>234.09519</v>
      </c>
      <c r="M39" s="36"/>
      <c r="N39" s="36">
        <v>395</v>
      </c>
      <c r="O39" s="36">
        <v>518.30534999999998</v>
      </c>
      <c r="P39" s="37">
        <v>9585.4609999999993</v>
      </c>
      <c r="Q39" s="30"/>
      <c r="R39" s="30"/>
      <c r="S39" s="30"/>
      <c r="T39" s="30"/>
    </row>
    <row r="40" spans="1:20" x14ac:dyDescent="0.25">
      <c r="A40" s="28" t="s">
        <v>70</v>
      </c>
      <c r="B40" s="37">
        <v>564846.77368999994</v>
      </c>
      <c r="C40" s="37">
        <v>262676.15865</v>
      </c>
      <c r="D40" s="37">
        <v>102874.68</v>
      </c>
      <c r="E40" s="37">
        <v>73025.272020000004</v>
      </c>
      <c r="F40" s="37">
        <v>27291.343049999999</v>
      </c>
      <c r="G40" s="37">
        <v>76354.880690000005</v>
      </c>
      <c r="H40" s="37">
        <v>49230.269079999998</v>
      </c>
      <c r="I40" s="37">
        <v>62348.17931</v>
      </c>
      <c r="J40" s="37">
        <v>164603.58652000001</v>
      </c>
      <c r="K40" s="37">
        <v>30954.18694</v>
      </c>
      <c r="L40" s="37">
        <v>85489.177049999998</v>
      </c>
      <c r="M40" s="37">
        <v>37721.036440000003</v>
      </c>
      <c r="N40" s="37">
        <v>45359.381889999997</v>
      </c>
      <c r="O40" s="37">
        <v>72512.527690000003</v>
      </c>
      <c r="P40" s="37">
        <v>1655287.4530199999</v>
      </c>
      <c r="Q40" s="29"/>
      <c r="R40" s="29"/>
      <c r="S40" s="29"/>
      <c r="T40" s="29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2021-07-27T01:59:04Z</dcterms:modified>
</cp:coreProperties>
</file>