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Учреждения!$35:$36</definedName>
    <definedName name="_xlnm.Print_Area" localSheetId="1">'Муниципальные районы'!$A$1:$P$38</definedName>
    <definedName name="_xlnm.Print_Area" localSheetId="0">Учреждения!$A$1:$E$72</definedName>
  </definedNames>
  <calcPr calcId="162913"/>
</workbook>
</file>

<file path=xl/calcChain.xml><?xml version="1.0" encoding="utf-8"?>
<calcChain xmlns="http://schemas.openxmlformats.org/spreadsheetml/2006/main">
  <c r="E8" i="1" l="1"/>
  <c r="E33" i="1"/>
  <c r="B37" i="2"/>
  <c r="E9" i="1"/>
  <c r="A2" i="2" l="1"/>
  <c r="B2" i="2" s="1"/>
  <c r="C2" i="2" s="1"/>
  <c r="A3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<sst xmlns="http://schemas.openxmlformats.org/spreadsheetml/2006/main" count="125" uniqueCount="123">
  <si>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</si>
  <si>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</si>
  <si>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</si>
  <si>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</si>
  <si>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</si>
  <si>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</si>
  <si>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</si>
  <si>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</si>
  <si>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</si>
  <si>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</si>
  <si>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</si>
  <si>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</si>
  <si>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</si>
  <si>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</si>
  <si>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</si>
  <si>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</si>
  <si>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</si>
  <si>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</si>
  <si>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</si>
  <si>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</si>
  <si>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</si>
  <si>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</si>
  <si>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</si>
  <si>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</si>
  <si>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</si>
  <si>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</si>
  <si>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</si>
  <si>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</si>
  <si>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</si>
  <si>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</si>
  <si>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</si>
  <si>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</si>
  <si>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</si>
  <si>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</si>
  <si>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</si>
  <si>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</si>
  <si>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</si>
  <si>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</si>
  <si>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</si>
  <si>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</si>
  <si>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</si>
  <si>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</si>
  <si>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</si>
  <si>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</si>
  <si>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</si>
  <si>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</si>
  <si>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</si>
  <si>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</si>
  <si>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</si>
  <si>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</si>
  <si>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</si>
  <si>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</si>
  <si>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</si>
  <si>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</si>
  <si>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Обеспечение образовательных организаций материально-технической базой для внедрения цифровой образовательной среды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</si>
  <si>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</si>
  <si>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</si>
  <si>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Проведение Всероссийской переписи населения 2020 года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</si>
  <si>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</si>
  <si>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</si>
  <si>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</si>
  <si>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Всего:</t>
  </si>
  <si>
    <t>06.08.2021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</si>
  <si>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</si>
  <si>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</si>
  <si>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</si>
  <si>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</si>
  <si>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</si>
  <si>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</si>
  <si>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</si>
  <si>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</si>
  <si>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</si>
  <si>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</si>
  <si>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</si>
  <si>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</si>
  <si>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</si>
  <si>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</si>
  <si>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</si>
  <si>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</si>
  <si>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</si>
  <si>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</si>
  <si>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</si>
  <si>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</si>
  <si>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</si>
  <si>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</si>
  <si>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</si>
  <si>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</si>
  <si>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</si>
  <si>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</si>
  <si>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</si>
  <si>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</si>
  <si>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</si>
  <si>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</si>
  <si>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</si>
  <si>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</si>
  <si>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</si>
  <si>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</si>
  <si>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</si>
  <si>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</si>
  <si>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02.08.2021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</si>
  <si>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</si>
  <si>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</si>
  <si>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</si>
  <si>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развитие паллиативной медицинской помощи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</si>
  <si>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</si>
  <si>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строительство и реконструкцию (модернизацию) объектов питьевого водоснабжения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</si>
  <si>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</si>
  <si>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</si>
  <si>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</si>
  <si>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</si>
  <si>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</si>
  <si>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</si>
  <si>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</si>
  <si>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</si>
  <si>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</si>
  <si>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</si>
  <si>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</si>
  <si>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</si>
  <si>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</si>
  <si>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</si>
  <si>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проведение Всероссийской переписи населения 2020 года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</si>
  <si>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</si>
  <si>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реализацию отдельных полномочий в области лекарственного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</si>
</sst>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view="pageBreakPreview" topLeftCell="A52" zoomScaleNormal="100" zoomScaleSheetLayoutView="100" workbookViewId="0">
      <selection activeCell="F12" sqref="F12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8" t="s">
        <v>0</v>
      </c>
      <c r="B1" s="48"/>
      <c r="C1" s="48"/>
      <c r="D1" s="48"/>
      <c r="E1" s="48"/>
      <c r="F1" s="37" t="s">
        <v>99</v>
      </c>
      <c r="G1" s="38" t="str">
        <f>TEXT(F1,"[$-FC19]ДД ММММ")</f>
        <v>02 августа</v>
      </c>
      <c r="H1" s="38" t="str">
        <f>TEXT(F1,"[$-FC19]ДД.ММ.ГГГ \г")</f>
        <v>02.08.2021 г</v>
      </c>
    </row>
    <row r="2" spans="1:9" ht="15.6" x14ac:dyDescent="0.3">
      <c r="A2" s="48" t="str">
        <f>CONCATENATE("с ",G1," по ",G2,"ода")</f>
        <v>с 02 августа по 06 августа 2021 года</v>
      </c>
      <c r="B2" s="48"/>
      <c r="C2" s="48"/>
      <c r="D2" s="48"/>
      <c r="E2" s="48"/>
      <c r="F2" s="37" t="s">
        <v>62</v>
      </c>
      <c r="G2" s="38" t="str">
        <f>TEXT(F2,"[$-FC19]ДД ММММ ГГГ \г")</f>
        <v>06 августа 2021 г</v>
      </c>
      <c r="H2" s="38" t="str">
        <f>TEXT(F2,"[$-FC19]ДД.ММ.ГГГ \г")</f>
        <v>06.08.2021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9" t="str">
        <f>CONCATENATE("Остатки средств на ",H1,".")</f>
        <v>Остатки средств на 02.08.2021 г.</v>
      </c>
      <c r="B5" s="50"/>
      <c r="C5" s="50"/>
      <c r="D5" s="51"/>
      <c r="E5" s="8">
        <v>1289181.5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8" t="s">
        <v>2</v>
      </c>
      <c r="B7" s="59"/>
      <c r="C7" s="59"/>
      <c r="D7" s="59"/>
      <c r="E7" s="13"/>
    </row>
    <row r="8" spans="1:9" x14ac:dyDescent="0.25">
      <c r="A8" s="53" t="s">
        <v>3</v>
      </c>
      <c r="B8" s="59"/>
      <c r="C8" s="59"/>
      <c r="D8" s="59"/>
      <c r="E8" s="9">
        <f>E33-E9</f>
        <v>694631.57080999995</v>
      </c>
    </row>
    <row r="9" spans="1:9" x14ac:dyDescent="0.25">
      <c r="A9" s="60" t="s">
        <v>4</v>
      </c>
      <c r="B9" s="59"/>
      <c r="C9" s="59"/>
      <c r="D9" s="59"/>
      <c r="E9" s="14">
        <f>SUM(E10:E32)</f>
        <v>3545769.9</v>
      </c>
    </row>
    <row r="10" spans="1:9" x14ac:dyDescent="0.25">
      <c r="A10" s="47" t="s">
        <v>100</v>
      </c>
      <c r="B10" s="47"/>
      <c r="C10" s="47"/>
      <c r="D10" s="47"/>
      <c r="E10" s="46">
        <v>3427400</v>
      </c>
    </row>
    <row r="11" spans="1:9" ht="27.6" customHeight="1" x14ac:dyDescent="0.25">
      <c r="A11" s="47" t="s">
        <v>101</v>
      </c>
      <c r="B11" s="47"/>
      <c r="C11" s="47"/>
      <c r="D11" s="47"/>
      <c r="E11" s="46">
        <v>40349</v>
      </c>
    </row>
    <row r="12" spans="1:9" ht="42.6" customHeight="1" x14ac:dyDescent="0.25">
      <c r="A12" s="47" t="s">
        <v>102</v>
      </c>
      <c r="B12" s="47"/>
      <c r="C12" s="47"/>
      <c r="D12" s="47"/>
      <c r="E12" s="46">
        <v>267.7</v>
      </c>
    </row>
    <row r="13" spans="1:9" x14ac:dyDescent="0.25">
      <c r="A13" s="47" t="s">
        <v>103</v>
      </c>
      <c r="B13" s="47"/>
      <c r="C13" s="47"/>
      <c r="D13" s="47"/>
      <c r="E13" s="46">
        <v>115.2</v>
      </c>
    </row>
    <row r="14" spans="1:9" ht="27.6" customHeight="1" x14ac:dyDescent="0.25">
      <c r="A14" s="47" t="s">
        <v>104</v>
      </c>
      <c r="B14" s="47"/>
      <c r="C14" s="47"/>
      <c r="D14" s="47"/>
      <c r="E14" s="46">
        <v>806</v>
      </c>
    </row>
    <row r="15" spans="1:9" ht="18" customHeight="1" x14ac:dyDescent="0.25">
      <c r="A15" s="47" t="s">
        <v>105</v>
      </c>
      <c r="B15" s="47"/>
      <c r="C15" s="47"/>
      <c r="D15" s="47"/>
      <c r="E15" s="46">
        <v>5548.1</v>
      </c>
    </row>
    <row r="16" spans="1:9" ht="24.6" customHeight="1" x14ac:dyDescent="0.25">
      <c r="A16" s="47" t="s">
        <v>106</v>
      </c>
      <c r="B16" s="47"/>
      <c r="C16" s="47"/>
      <c r="D16" s="47"/>
      <c r="E16" s="46">
        <v>0</v>
      </c>
    </row>
    <row r="17" spans="1:5" ht="30.6" customHeight="1" x14ac:dyDescent="0.25">
      <c r="A17" s="47" t="s">
        <v>107</v>
      </c>
      <c r="B17" s="47"/>
      <c r="C17" s="47"/>
      <c r="D17" s="47"/>
      <c r="E17" s="46">
        <v>971.9</v>
      </c>
    </row>
    <row r="18" spans="1:5" ht="15" customHeight="1" x14ac:dyDescent="0.25">
      <c r="A18" s="47" t="s">
        <v>108</v>
      </c>
      <c r="B18" s="47"/>
      <c r="C18" s="47"/>
      <c r="D18" s="47"/>
      <c r="E18" s="46">
        <v>2911.8</v>
      </c>
    </row>
    <row r="19" spans="1:5" ht="25.8" customHeight="1" x14ac:dyDescent="0.25">
      <c r="A19" s="47" t="s">
        <v>109</v>
      </c>
      <c r="B19" s="47"/>
      <c r="C19" s="47"/>
      <c r="D19" s="47"/>
      <c r="E19" s="46">
        <v>466</v>
      </c>
    </row>
    <row r="20" spans="1:5" ht="16.8" customHeight="1" x14ac:dyDescent="0.25">
      <c r="A20" s="47" t="s">
        <v>110</v>
      </c>
      <c r="B20" s="47"/>
      <c r="C20" s="47"/>
      <c r="D20" s="47"/>
      <c r="E20" s="46">
        <v>285</v>
      </c>
    </row>
    <row r="21" spans="1:5" ht="28.2" customHeight="1" x14ac:dyDescent="0.25">
      <c r="A21" s="47" t="s">
        <v>111</v>
      </c>
      <c r="B21" s="47"/>
      <c r="C21" s="47"/>
      <c r="D21" s="47"/>
      <c r="E21" s="46">
        <v>11002.8</v>
      </c>
    </row>
    <row r="22" spans="1:5" ht="15" customHeight="1" x14ac:dyDescent="0.25">
      <c r="A22" s="47" t="s">
        <v>112</v>
      </c>
      <c r="B22" s="47"/>
      <c r="C22" s="47"/>
      <c r="D22" s="47"/>
      <c r="E22" s="46">
        <v>1045.5999999999999</v>
      </c>
    </row>
    <row r="23" spans="1:5" ht="16.2" customHeight="1" x14ac:dyDescent="0.25">
      <c r="A23" s="47" t="s">
        <v>113</v>
      </c>
      <c r="B23" s="47"/>
      <c r="C23" s="47"/>
      <c r="D23" s="47"/>
      <c r="E23" s="46">
        <v>18744.2</v>
      </c>
    </row>
    <row r="24" spans="1:5" ht="27" customHeight="1" x14ac:dyDescent="0.25">
      <c r="A24" s="47" t="s">
        <v>114</v>
      </c>
      <c r="B24" s="47"/>
      <c r="C24" s="47"/>
      <c r="D24" s="47"/>
      <c r="E24" s="46">
        <v>461.8</v>
      </c>
    </row>
    <row r="25" spans="1:5" ht="26.4" customHeight="1" x14ac:dyDescent="0.25">
      <c r="A25" s="47" t="s">
        <v>115</v>
      </c>
      <c r="B25" s="47"/>
      <c r="C25" s="47"/>
      <c r="D25" s="47"/>
      <c r="E25" s="46">
        <v>2790.4</v>
      </c>
    </row>
    <row r="26" spans="1:5" ht="38.4" customHeight="1" x14ac:dyDescent="0.25">
      <c r="A26" s="47" t="s">
        <v>116</v>
      </c>
      <c r="B26" s="47"/>
      <c r="C26" s="47"/>
      <c r="D26" s="47"/>
      <c r="E26" s="46">
        <v>300.8</v>
      </c>
    </row>
    <row r="27" spans="1:5" ht="30.6" customHeight="1" x14ac:dyDescent="0.25">
      <c r="A27" s="47" t="s">
        <v>117</v>
      </c>
      <c r="B27" s="47"/>
      <c r="C27" s="47"/>
      <c r="D27" s="47"/>
      <c r="E27" s="46">
        <v>1759.5</v>
      </c>
    </row>
    <row r="28" spans="1:5" ht="31.2" customHeight="1" x14ac:dyDescent="0.25">
      <c r="A28" s="47" t="s">
        <v>118</v>
      </c>
      <c r="B28" s="47"/>
      <c r="C28" s="47"/>
      <c r="D28" s="47"/>
      <c r="E28" s="46">
        <v>22757</v>
      </c>
    </row>
    <row r="29" spans="1:5" ht="42" customHeight="1" x14ac:dyDescent="0.25">
      <c r="A29" s="47" t="s">
        <v>119</v>
      </c>
      <c r="B29" s="47"/>
      <c r="C29" s="47"/>
      <c r="D29" s="47"/>
      <c r="E29" s="46">
        <v>5621.3</v>
      </c>
    </row>
    <row r="30" spans="1:5" ht="13.8" customHeight="1" x14ac:dyDescent="0.25">
      <c r="A30" s="47" t="s">
        <v>120</v>
      </c>
      <c r="B30" s="47"/>
      <c r="C30" s="47"/>
      <c r="D30" s="47"/>
      <c r="E30" s="46">
        <v>328.2</v>
      </c>
    </row>
    <row r="31" spans="1:5" ht="18.600000000000001" customHeight="1" x14ac:dyDescent="0.25">
      <c r="A31" s="47" t="s">
        <v>121</v>
      </c>
      <c r="B31" s="47"/>
      <c r="C31" s="47"/>
      <c r="D31" s="47"/>
      <c r="E31" s="46">
        <v>420.9</v>
      </c>
    </row>
    <row r="32" spans="1:5" ht="20.399999999999999" customHeight="1" x14ac:dyDescent="0.25">
      <c r="A32" s="47" t="s">
        <v>122</v>
      </c>
      <c r="B32" s="47"/>
      <c r="C32" s="47"/>
      <c r="D32" s="47"/>
      <c r="E32" s="46">
        <v>1416.7</v>
      </c>
    </row>
    <row r="33" spans="1:6" x14ac:dyDescent="0.25">
      <c r="A33" s="52" t="s">
        <v>5</v>
      </c>
      <c r="B33" s="53"/>
      <c r="C33" s="53"/>
      <c r="D33" s="53"/>
      <c r="E33" s="13">
        <f>'Муниципальные районы'!B38-Учреждения!E5+'Муниципальные районы'!B37</f>
        <v>4240401.4708099999</v>
      </c>
    </row>
    <row r="34" spans="1:6" x14ac:dyDescent="0.25">
      <c r="A34" s="15"/>
      <c r="B34" s="16"/>
      <c r="C34" s="16"/>
      <c r="D34" s="6"/>
      <c r="E34" s="17"/>
    </row>
    <row r="35" spans="1:6" x14ac:dyDescent="0.25">
      <c r="A35" s="54" t="s">
        <v>14</v>
      </c>
      <c r="B35" s="56" t="s">
        <v>6</v>
      </c>
      <c r="C35" s="57" t="s">
        <v>7</v>
      </c>
      <c r="D35" s="57"/>
      <c r="E35" s="57"/>
    </row>
    <row r="36" spans="1:6" ht="82.8" x14ac:dyDescent="0.25">
      <c r="A36" s="55"/>
      <c r="B36" s="56"/>
      <c r="C36" s="18" t="s">
        <v>8</v>
      </c>
      <c r="D36" s="18" t="s">
        <v>9</v>
      </c>
      <c r="E36" s="18" t="s">
        <v>10</v>
      </c>
    </row>
    <row r="37" spans="1:6" x14ac:dyDescent="0.25">
      <c r="A37" s="19" t="s">
        <v>63</v>
      </c>
      <c r="B37" s="42">
        <v>6993.7700999999997</v>
      </c>
      <c r="C37" s="42">
        <v>5327.3702999999996</v>
      </c>
      <c r="D37" s="42"/>
      <c r="E37" s="42"/>
      <c r="F37" s="41"/>
    </row>
    <row r="38" spans="1:6" x14ac:dyDescent="0.25">
      <c r="A38" s="19" t="s">
        <v>64</v>
      </c>
      <c r="B38" s="42">
        <v>3869.8</v>
      </c>
      <c r="C38" s="42">
        <v>3415</v>
      </c>
      <c r="D38" s="42">
        <v>110</v>
      </c>
      <c r="E38" s="42"/>
      <c r="F38" s="41"/>
    </row>
    <row r="39" spans="1:6" x14ac:dyDescent="0.25">
      <c r="A39" s="19" t="s">
        <v>65</v>
      </c>
      <c r="B39" s="42">
        <v>101.05759999999999</v>
      </c>
      <c r="C39" s="42"/>
      <c r="D39" s="42"/>
      <c r="E39" s="42"/>
      <c r="F39" s="41"/>
    </row>
    <row r="40" spans="1:6" x14ac:dyDescent="0.25">
      <c r="A40" s="19" t="s">
        <v>66</v>
      </c>
      <c r="B40" s="42">
        <v>57581.330020000001</v>
      </c>
      <c r="C40" s="42">
        <v>5846.8</v>
      </c>
      <c r="D40" s="42">
        <v>189</v>
      </c>
      <c r="E40" s="42">
        <v>45742</v>
      </c>
      <c r="F40" s="41"/>
    </row>
    <row r="41" spans="1:6" ht="27.6" x14ac:dyDescent="0.25">
      <c r="A41" s="19" t="s">
        <v>67</v>
      </c>
      <c r="B41" s="42">
        <v>14828.291090000001</v>
      </c>
      <c r="C41" s="42">
        <v>2920.8668499999999</v>
      </c>
      <c r="D41" s="42">
        <v>1557.28243</v>
      </c>
      <c r="E41" s="42"/>
      <c r="F41" s="41"/>
    </row>
    <row r="42" spans="1:6" x14ac:dyDescent="0.25">
      <c r="A42" s="19" t="s">
        <v>68</v>
      </c>
      <c r="B42" s="42">
        <v>9062.1705000000002</v>
      </c>
      <c r="C42" s="42">
        <v>1100</v>
      </c>
      <c r="D42" s="42">
        <v>1463.498</v>
      </c>
      <c r="E42" s="42"/>
      <c r="F42" s="41"/>
    </row>
    <row r="43" spans="1:6" x14ac:dyDescent="0.25">
      <c r="A43" s="19" t="s">
        <v>69</v>
      </c>
      <c r="B43" s="42">
        <v>614.63923</v>
      </c>
      <c r="C43" s="42"/>
      <c r="D43" s="42">
        <v>515</v>
      </c>
      <c r="E43" s="42"/>
      <c r="F43" s="41"/>
    </row>
    <row r="44" spans="1:6" ht="27.6" x14ac:dyDescent="0.25">
      <c r="A44" s="19" t="s">
        <v>70</v>
      </c>
      <c r="B44" s="42">
        <v>274769.58987000003</v>
      </c>
      <c r="C44" s="42">
        <v>2973.1260499999999</v>
      </c>
      <c r="D44" s="42">
        <v>1508.29243</v>
      </c>
      <c r="E44" s="42"/>
      <c r="F44" s="41"/>
    </row>
    <row r="45" spans="1:6" x14ac:dyDescent="0.25">
      <c r="A45" s="19" t="s">
        <v>71</v>
      </c>
      <c r="B45" s="42">
        <v>3350</v>
      </c>
      <c r="C45" s="42">
        <v>3100</v>
      </c>
      <c r="D45" s="42"/>
      <c r="E45" s="42"/>
      <c r="F45" s="41"/>
    </row>
    <row r="46" spans="1:6" x14ac:dyDescent="0.25">
      <c r="A46" s="19" t="s">
        <v>72</v>
      </c>
      <c r="B46" s="42">
        <v>19190.751670000001</v>
      </c>
      <c r="C46" s="42">
        <v>6060</v>
      </c>
      <c r="D46" s="42">
        <v>300</v>
      </c>
      <c r="E46" s="42"/>
      <c r="F46" s="41"/>
    </row>
    <row r="47" spans="1:6" x14ac:dyDescent="0.25">
      <c r="A47" s="19" t="s">
        <v>73</v>
      </c>
      <c r="B47" s="42">
        <v>168070.64616</v>
      </c>
      <c r="C47" s="42">
        <v>2910</v>
      </c>
      <c r="D47" s="42">
        <v>3.8984100000000002</v>
      </c>
      <c r="E47" s="42">
        <v>275.85599999999999</v>
      </c>
      <c r="F47" s="41"/>
    </row>
    <row r="48" spans="1:6" x14ac:dyDescent="0.25">
      <c r="A48" s="19" t="s">
        <v>74</v>
      </c>
      <c r="B48" s="42">
        <v>323525.99125999998</v>
      </c>
      <c r="C48" s="42">
        <v>13141.590899999999</v>
      </c>
      <c r="D48" s="42">
        <v>4535.5051999999996</v>
      </c>
      <c r="E48" s="42">
        <v>40310.500399999997</v>
      </c>
      <c r="F48" s="41"/>
    </row>
    <row r="49" spans="1:6" ht="27.6" x14ac:dyDescent="0.25">
      <c r="A49" s="19" t="s">
        <v>75</v>
      </c>
      <c r="B49" s="42">
        <v>497176.15586</v>
      </c>
      <c r="C49" s="42">
        <v>13195</v>
      </c>
      <c r="D49" s="42">
        <v>5156.4160000000002</v>
      </c>
      <c r="E49" s="42">
        <v>380596.23972000001</v>
      </c>
      <c r="F49" s="41"/>
    </row>
    <row r="50" spans="1:6" x14ac:dyDescent="0.25">
      <c r="A50" s="19" t="s">
        <v>76</v>
      </c>
      <c r="B50" s="42">
        <v>24084.52922</v>
      </c>
      <c r="C50" s="42">
        <v>757.44209000000001</v>
      </c>
      <c r="D50" s="42"/>
      <c r="E50" s="42"/>
      <c r="F50" s="41"/>
    </row>
    <row r="51" spans="1:6" x14ac:dyDescent="0.25">
      <c r="A51" s="19" t="s">
        <v>77</v>
      </c>
      <c r="B51" s="42">
        <v>55945.18017</v>
      </c>
      <c r="C51" s="42">
        <v>31120.375</v>
      </c>
      <c r="D51" s="42">
        <v>18155.99654</v>
      </c>
      <c r="E51" s="42"/>
      <c r="F51" s="41"/>
    </row>
    <row r="52" spans="1:6" x14ac:dyDescent="0.25">
      <c r="A52" s="19" t="s">
        <v>78</v>
      </c>
      <c r="B52" s="42">
        <v>2114.549</v>
      </c>
      <c r="C52" s="42">
        <v>500</v>
      </c>
      <c r="D52" s="42">
        <v>1100.0060000000001</v>
      </c>
      <c r="E52" s="42"/>
      <c r="F52" s="41"/>
    </row>
    <row r="53" spans="1:6" x14ac:dyDescent="0.25">
      <c r="A53" s="19" t="s">
        <v>79</v>
      </c>
      <c r="B53" s="42">
        <v>1070.8143500000001</v>
      </c>
      <c r="C53" s="42">
        <v>35</v>
      </c>
      <c r="D53" s="42"/>
      <c r="E53" s="42"/>
      <c r="F53" s="41"/>
    </row>
    <row r="54" spans="1:6" x14ac:dyDescent="0.25">
      <c r="A54" s="19" t="s">
        <v>80</v>
      </c>
      <c r="B54" s="42">
        <v>33219.596129999998</v>
      </c>
      <c r="C54" s="42">
        <v>14223.54437</v>
      </c>
      <c r="D54" s="42">
        <v>4526.2377399999996</v>
      </c>
      <c r="E54" s="42">
        <v>10801.36778</v>
      </c>
      <c r="F54" s="41"/>
    </row>
    <row r="55" spans="1:6" x14ac:dyDescent="0.25">
      <c r="A55" s="19" t="s">
        <v>81</v>
      </c>
      <c r="B55" s="42">
        <v>1055.759</v>
      </c>
      <c r="C55" s="42"/>
      <c r="D55" s="42"/>
      <c r="E55" s="42"/>
      <c r="F55" s="41"/>
    </row>
    <row r="56" spans="1:6" x14ac:dyDescent="0.25">
      <c r="A56" s="19" t="s">
        <v>82</v>
      </c>
      <c r="B56" s="42">
        <v>208078.46447000001</v>
      </c>
      <c r="C56" s="42">
        <v>4350</v>
      </c>
      <c r="D56" s="42">
        <v>1820</v>
      </c>
      <c r="E56" s="42"/>
      <c r="F56" s="41"/>
    </row>
    <row r="57" spans="1:6" x14ac:dyDescent="0.25">
      <c r="A57" s="19" t="s">
        <v>83</v>
      </c>
      <c r="B57" s="42">
        <v>5930</v>
      </c>
      <c r="C57" s="42">
        <v>1900</v>
      </c>
      <c r="D57" s="42"/>
      <c r="E57" s="42"/>
      <c r="F57" s="41"/>
    </row>
    <row r="58" spans="1:6" x14ac:dyDescent="0.25">
      <c r="A58" s="19" t="s">
        <v>84</v>
      </c>
      <c r="B58" s="42">
        <v>3432.154</v>
      </c>
      <c r="C58" s="42">
        <v>2455</v>
      </c>
      <c r="D58" s="42">
        <v>870</v>
      </c>
      <c r="E58" s="42"/>
      <c r="F58" s="41"/>
    </row>
    <row r="59" spans="1:6" x14ac:dyDescent="0.25">
      <c r="A59" s="19" t="s">
        <v>85</v>
      </c>
      <c r="B59" s="42">
        <v>1587.59</v>
      </c>
      <c r="C59" s="42">
        <v>1500</v>
      </c>
      <c r="D59" s="42"/>
      <c r="E59" s="42"/>
      <c r="F59" s="41"/>
    </row>
    <row r="60" spans="1:6" x14ac:dyDescent="0.25">
      <c r="A60" s="19" t="s">
        <v>86</v>
      </c>
      <c r="B60" s="42">
        <v>500</v>
      </c>
      <c r="C60" s="42">
        <v>500</v>
      </c>
      <c r="D60" s="42"/>
      <c r="E60" s="42"/>
      <c r="F60" s="41"/>
    </row>
    <row r="61" spans="1:6" x14ac:dyDescent="0.25">
      <c r="A61" s="19" t="s">
        <v>87</v>
      </c>
      <c r="B61" s="42">
        <v>203.77441999999999</v>
      </c>
      <c r="C61" s="42">
        <v>200.53442000000001</v>
      </c>
      <c r="D61" s="42"/>
      <c r="E61" s="42"/>
      <c r="F61" s="41"/>
    </row>
    <row r="62" spans="1:6" x14ac:dyDescent="0.25">
      <c r="A62" s="19" t="s">
        <v>88</v>
      </c>
      <c r="B62" s="42">
        <v>214358.59786000001</v>
      </c>
      <c r="C62" s="42">
        <v>13055</v>
      </c>
      <c r="D62" s="42">
        <v>3900</v>
      </c>
      <c r="E62" s="42"/>
      <c r="F62" s="41"/>
    </row>
    <row r="63" spans="1:6" ht="27.6" x14ac:dyDescent="0.25">
      <c r="A63" s="19" t="s">
        <v>89</v>
      </c>
      <c r="B63" s="42">
        <v>8.7736499999999999</v>
      </c>
      <c r="C63" s="42"/>
      <c r="D63" s="42"/>
      <c r="E63" s="42"/>
      <c r="F63" s="41"/>
    </row>
    <row r="64" spans="1:6" x14ac:dyDescent="0.25">
      <c r="A64" s="19" t="s">
        <v>90</v>
      </c>
      <c r="B64" s="42">
        <v>56259.211799999997</v>
      </c>
      <c r="C64" s="42">
        <v>765</v>
      </c>
      <c r="D64" s="42">
        <v>552.61680000000001</v>
      </c>
      <c r="E64" s="42"/>
      <c r="F64" s="41"/>
    </row>
    <row r="65" spans="1:6" x14ac:dyDescent="0.25">
      <c r="A65" s="19" t="s">
        <v>91</v>
      </c>
      <c r="B65" s="42">
        <v>64150.000979999997</v>
      </c>
      <c r="C65" s="42">
        <v>10320.942800000001</v>
      </c>
      <c r="D65" s="42">
        <v>3763.5316899999998</v>
      </c>
      <c r="E65" s="42"/>
      <c r="F65" s="41"/>
    </row>
    <row r="66" spans="1:6" x14ac:dyDescent="0.25">
      <c r="A66" s="19" t="s">
        <v>92</v>
      </c>
      <c r="B66" s="42">
        <v>745.9</v>
      </c>
      <c r="C66" s="42"/>
      <c r="D66" s="42"/>
      <c r="E66" s="42"/>
      <c r="F66" s="41"/>
    </row>
    <row r="67" spans="1:6" x14ac:dyDescent="0.25">
      <c r="A67" s="19" t="s">
        <v>93</v>
      </c>
      <c r="B67" s="42">
        <v>10</v>
      </c>
      <c r="C67" s="42"/>
      <c r="D67" s="42"/>
      <c r="E67" s="42"/>
      <c r="F67" s="41"/>
    </row>
    <row r="68" spans="1:6" ht="27.6" x14ac:dyDescent="0.25">
      <c r="A68" s="19" t="s">
        <v>94</v>
      </c>
      <c r="B68" s="42">
        <v>936.27170000000001</v>
      </c>
      <c r="C68" s="42">
        <v>37.369979999999998</v>
      </c>
      <c r="D68" s="42">
        <v>419.6268</v>
      </c>
      <c r="E68" s="42"/>
      <c r="F68" s="41"/>
    </row>
    <row r="69" spans="1:6" ht="27.6" x14ac:dyDescent="0.25">
      <c r="A69" s="19" t="s">
        <v>95</v>
      </c>
      <c r="B69" s="42">
        <v>327.23</v>
      </c>
      <c r="C69" s="42"/>
      <c r="D69" s="42"/>
      <c r="E69" s="42"/>
      <c r="F69" s="41"/>
    </row>
    <row r="70" spans="1:6" ht="27.6" x14ac:dyDescent="0.25">
      <c r="A70" s="19" t="s">
        <v>96</v>
      </c>
      <c r="B70" s="42">
        <v>5850.8419999999996</v>
      </c>
      <c r="C70" s="42"/>
      <c r="D70" s="42"/>
      <c r="E70" s="42"/>
      <c r="F70" s="41"/>
    </row>
    <row r="71" spans="1:6" ht="27.6" x14ac:dyDescent="0.25">
      <c r="A71" s="19" t="s">
        <v>97</v>
      </c>
      <c r="B71" s="42">
        <v>18161.997019999999</v>
      </c>
      <c r="C71" s="42"/>
      <c r="D71" s="42"/>
      <c r="E71" s="42"/>
      <c r="F71" s="41"/>
    </row>
    <row r="72" spans="1:6" x14ac:dyDescent="0.25">
      <c r="A72" s="20" t="s">
        <v>98</v>
      </c>
      <c r="B72" s="43">
        <v>2077165.4291300001</v>
      </c>
      <c r="C72" s="43">
        <v>141709.96275999999</v>
      </c>
      <c r="D72" s="43">
        <v>50446.908040000002</v>
      </c>
      <c r="E72" s="43">
        <v>477725.96389999997</v>
      </c>
      <c r="F72" s="41"/>
    </row>
    <row r="73" spans="1:6" x14ac:dyDescent="0.25">
      <c r="B73" s="41"/>
      <c r="C73" s="41"/>
      <c r="D73" s="41"/>
      <c r="E73" s="41"/>
    </row>
  </sheetData>
  <mergeCells count="33">
    <mergeCell ref="A1:E1"/>
    <mergeCell ref="A2:E2"/>
    <mergeCell ref="A5:D5"/>
    <mergeCell ref="A33:D33"/>
    <mergeCell ref="A35:A36"/>
    <mergeCell ref="B35:B36"/>
    <mergeCell ref="C35:E35"/>
    <mergeCell ref="A7:D7"/>
    <mergeCell ref="A8:D8"/>
    <mergeCell ref="A9:D9"/>
    <mergeCell ref="A12:D12"/>
    <mergeCell ref="A13:D13"/>
    <mergeCell ref="A10:D10"/>
    <mergeCell ref="A11:D11"/>
    <mergeCell ref="A32:D32"/>
    <mergeCell ref="A31:D31"/>
    <mergeCell ref="A21:D21"/>
    <mergeCell ref="A14:D14"/>
    <mergeCell ref="A15:D15"/>
    <mergeCell ref="A16:D16"/>
    <mergeCell ref="A30:D30"/>
    <mergeCell ref="A29:D29"/>
    <mergeCell ref="A26:D26"/>
    <mergeCell ref="A25:D25"/>
    <mergeCell ref="A24:D24"/>
    <mergeCell ref="A28:D28"/>
    <mergeCell ref="A27:D27"/>
    <mergeCell ref="A17:D17"/>
    <mergeCell ref="A18:D18"/>
    <mergeCell ref="A20:D20"/>
    <mergeCell ref="A19:D19"/>
    <mergeCell ref="A23:D23"/>
    <mergeCell ref="A22:D2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&amp;C&amp;P</oddFooter>
  </headerFooter>
  <rowBreaks count="1" manualBreakCount="1">
    <brk id="7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topLeftCell="A28" zoomScaleNormal="100" zoomScaleSheetLayoutView="100" workbookViewId="0">
      <selection activeCell="B37" sqref="B37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1.441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0.77734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1.21875" style="31" customWidth="1"/>
    <col min="15" max="15" width="11.5546875" style="31" customWidth="1"/>
    <col min="16" max="16" width="10.33203125" style="31" customWidth="1"/>
    <col min="17" max="16384" width="8.77734375" style="31"/>
  </cols>
  <sheetData>
    <row r="1" spans="1:20" s="28" customFormat="1" ht="15.6" x14ac:dyDescent="0.3">
      <c r="A1" s="27" t="s">
        <v>62</v>
      </c>
      <c r="C1" s="29" t="s">
        <v>13</v>
      </c>
    </row>
    <row r="2" spans="1:20" x14ac:dyDescent="0.25">
      <c r="A2" s="30" t="str">
        <f>TEXT(EndData2,"[$-FC19]ДД.ММ.ГГГ")</f>
        <v>06.08.2021</v>
      </c>
      <c r="B2" s="30">
        <f>A2+1</f>
        <v>44415</v>
      </c>
      <c r="C2" s="26" t="str">
        <f>TEXT(B2,"[$-FC19]ДД.ММ.ГГГ")</f>
        <v>07.08.2021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>
        <v>20000</v>
      </c>
      <c r="C4" s="24">
        <v>20209.25</v>
      </c>
      <c r="D4" s="24">
        <v>37903.125</v>
      </c>
      <c r="E4" s="24">
        <v>11904</v>
      </c>
      <c r="F4" s="24">
        <v>5515</v>
      </c>
      <c r="G4" s="24">
        <v>22792.833330000001</v>
      </c>
      <c r="H4" s="24">
        <v>1684.4449999999999</v>
      </c>
      <c r="I4" s="24">
        <v>11000</v>
      </c>
      <c r="J4" s="24">
        <v>9360.6666700000005</v>
      </c>
      <c r="K4" s="24">
        <v>6386.75</v>
      </c>
      <c r="L4" s="24"/>
      <c r="M4" s="24">
        <v>5235.8333199999997</v>
      </c>
      <c r="N4" s="24"/>
      <c r="O4" s="24">
        <v>20041</v>
      </c>
      <c r="P4" s="44">
        <v>172032.90332000001</v>
      </c>
      <c r="Q4" s="32"/>
      <c r="R4" s="32"/>
      <c r="S4" s="32"/>
      <c r="T4" s="32"/>
    </row>
    <row r="5" spans="1:20" ht="26.4" x14ac:dyDescent="0.25">
      <c r="A5" s="21" t="s">
        <v>32</v>
      </c>
      <c r="B5" s="24">
        <v>5000</v>
      </c>
      <c r="C5" s="24">
        <v>1875.4159999999999</v>
      </c>
      <c r="D5" s="24">
        <v>907</v>
      </c>
      <c r="E5" s="24"/>
      <c r="F5" s="24">
        <v>253</v>
      </c>
      <c r="G5" s="24">
        <v>10900.166660000001</v>
      </c>
      <c r="H5" s="24">
        <v>987.10500000000002</v>
      </c>
      <c r="I5" s="24"/>
      <c r="J5" s="24">
        <v>957.15274999999997</v>
      </c>
      <c r="K5" s="24">
        <v>1750</v>
      </c>
      <c r="L5" s="24"/>
      <c r="M5" s="24">
        <v>309.75</v>
      </c>
      <c r="N5" s="24">
        <v>12326.531999999999</v>
      </c>
      <c r="O5" s="24">
        <v>194.77099999999999</v>
      </c>
      <c r="P5" s="44">
        <v>35460.893409999997</v>
      </c>
      <c r="Q5" s="32"/>
      <c r="R5" s="32"/>
      <c r="S5" s="32"/>
      <c r="T5" s="32"/>
    </row>
    <row r="6" spans="1:20" ht="39.6" x14ac:dyDescent="0.25">
      <c r="A6" s="21" t="s">
        <v>33</v>
      </c>
      <c r="B6" s="24">
        <v>54573.849040000001</v>
      </c>
      <c r="C6" s="24">
        <v>35055.25</v>
      </c>
      <c r="D6" s="24">
        <v>21505.625</v>
      </c>
      <c r="E6" s="24">
        <v>8826</v>
      </c>
      <c r="F6" s="24">
        <v>495</v>
      </c>
      <c r="G6" s="24">
        <v>17088.25</v>
      </c>
      <c r="H6" s="24">
        <v>7197.625</v>
      </c>
      <c r="I6" s="24">
        <v>2500</v>
      </c>
      <c r="J6" s="24">
        <v>21204.109</v>
      </c>
      <c r="K6" s="24">
        <v>5471.3</v>
      </c>
      <c r="L6" s="24">
        <v>10390.083329999999</v>
      </c>
      <c r="M6" s="24">
        <v>7066.25</v>
      </c>
      <c r="N6" s="24">
        <v>7250</v>
      </c>
      <c r="O6" s="24">
        <v>7379.8701000000001</v>
      </c>
      <c r="P6" s="44">
        <v>206003.21147000001</v>
      </c>
      <c r="Q6" s="32"/>
      <c r="R6" s="32"/>
      <c r="S6" s="32"/>
      <c r="T6" s="32"/>
    </row>
    <row r="7" spans="1:20" ht="105.6" x14ac:dyDescent="0.25">
      <c r="A7" s="21" t="s">
        <v>34</v>
      </c>
      <c r="B7" s="24">
        <v>14431.226650000001</v>
      </c>
      <c r="C7" s="24">
        <v>3284.1303400000002</v>
      </c>
      <c r="D7" s="24"/>
      <c r="E7" s="24"/>
      <c r="F7" s="24"/>
      <c r="G7" s="24">
        <v>2154.1439999999998</v>
      </c>
      <c r="H7" s="24">
        <v>266</v>
      </c>
      <c r="I7" s="24"/>
      <c r="J7" s="24">
        <v>3500</v>
      </c>
      <c r="K7" s="24"/>
      <c r="L7" s="24">
        <v>2041.8996999999999</v>
      </c>
      <c r="M7" s="24"/>
      <c r="N7" s="24"/>
      <c r="O7" s="24"/>
      <c r="P7" s="44">
        <v>25677.400689999999</v>
      </c>
      <c r="Q7" s="32"/>
      <c r="R7" s="32"/>
      <c r="S7" s="32"/>
      <c r="T7" s="32"/>
    </row>
    <row r="8" spans="1:20" ht="79.2" x14ac:dyDescent="0.25">
      <c r="A8" s="21" t="s">
        <v>35</v>
      </c>
      <c r="B8" s="24"/>
      <c r="C8" s="24">
        <v>316.14999999999998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316.14999999999998</v>
      </c>
      <c r="Q8" s="32"/>
      <c r="R8" s="32"/>
      <c r="S8" s="32"/>
      <c r="T8" s="32"/>
    </row>
    <row r="9" spans="1:20" ht="79.2" x14ac:dyDescent="0.25">
      <c r="A9" s="21" t="s">
        <v>36</v>
      </c>
      <c r="B9" s="24"/>
      <c r="C9" s="24">
        <v>4474.75</v>
      </c>
      <c r="D9" s="24">
        <v>652.75</v>
      </c>
      <c r="E9" s="24">
        <v>511</v>
      </c>
      <c r="F9" s="24">
        <v>173.5</v>
      </c>
      <c r="G9" s="24">
        <v>654.33333000000005</v>
      </c>
      <c r="H9" s="24">
        <v>201.096</v>
      </c>
      <c r="I9" s="24"/>
      <c r="J9" s="24"/>
      <c r="K9" s="24"/>
      <c r="L9" s="24">
        <v>267.25</v>
      </c>
      <c r="M9" s="24">
        <v>246.41667000000001</v>
      </c>
      <c r="N9" s="24">
        <v>247.833</v>
      </c>
      <c r="O9" s="24">
        <v>180</v>
      </c>
      <c r="P9" s="44">
        <v>7608.9290000000001</v>
      </c>
      <c r="Q9" s="32"/>
      <c r="R9" s="32"/>
      <c r="S9" s="32"/>
      <c r="T9" s="32"/>
    </row>
    <row r="10" spans="1:20" ht="79.2" x14ac:dyDescent="0.25">
      <c r="A10" s="21" t="s">
        <v>37</v>
      </c>
      <c r="B10" s="24">
        <v>412.37099999999998</v>
      </c>
      <c r="C10" s="24">
        <v>262.58301999999998</v>
      </c>
      <c r="D10" s="24">
        <v>186.833</v>
      </c>
      <c r="E10" s="24">
        <v>93</v>
      </c>
      <c r="F10" s="24">
        <v>87.3</v>
      </c>
      <c r="G10" s="24">
        <v>93.416659999999993</v>
      </c>
      <c r="H10" s="24">
        <v>49.22</v>
      </c>
      <c r="I10" s="24">
        <v>80</v>
      </c>
      <c r="J10" s="24">
        <v>362.17520000000002</v>
      </c>
      <c r="K10" s="24">
        <v>80</v>
      </c>
      <c r="L10" s="24"/>
      <c r="M10" s="24">
        <v>41.06</v>
      </c>
      <c r="N10" s="24">
        <v>92.275000000000006</v>
      </c>
      <c r="O10" s="24"/>
      <c r="P10" s="44">
        <v>1840.23388</v>
      </c>
      <c r="Q10" s="32"/>
      <c r="R10" s="32"/>
      <c r="S10" s="32"/>
      <c r="T10" s="32"/>
    </row>
    <row r="11" spans="1:20" ht="79.2" x14ac:dyDescent="0.25">
      <c r="A11" s="21" t="s">
        <v>38</v>
      </c>
      <c r="B11" s="24">
        <v>2618.6979999999999</v>
      </c>
      <c r="C11" s="24">
        <v>1109.4916599999999</v>
      </c>
      <c r="D11" s="24">
        <v>255</v>
      </c>
      <c r="E11" s="24">
        <v>163</v>
      </c>
      <c r="F11" s="24"/>
      <c r="G11" s="24">
        <v>245</v>
      </c>
      <c r="H11" s="24">
        <v>81</v>
      </c>
      <c r="I11" s="24">
        <v>79</v>
      </c>
      <c r="J11" s="24">
        <v>486.00979999999998</v>
      </c>
      <c r="K11" s="24">
        <v>117</v>
      </c>
      <c r="L11" s="24">
        <v>115.36199999999999</v>
      </c>
      <c r="M11" s="24">
        <v>30</v>
      </c>
      <c r="N11" s="24">
        <v>249.17751999999999</v>
      </c>
      <c r="O11" s="24"/>
      <c r="P11" s="44">
        <v>5548.7389800000001</v>
      </c>
      <c r="Q11" s="32"/>
      <c r="R11" s="32"/>
      <c r="S11" s="32"/>
      <c r="T11" s="32"/>
    </row>
    <row r="12" spans="1:20" ht="105.6" x14ac:dyDescent="0.25">
      <c r="A12" s="21" t="s">
        <v>39</v>
      </c>
      <c r="B12" s="24"/>
      <c r="C12" s="24">
        <v>800</v>
      </c>
      <c r="D12" s="24"/>
      <c r="E12" s="24"/>
      <c r="F12" s="24"/>
      <c r="G12" s="24"/>
      <c r="H12" s="24"/>
      <c r="I12" s="24"/>
      <c r="J12" s="24">
        <v>100</v>
      </c>
      <c r="K12" s="24"/>
      <c r="L12" s="24"/>
      <c r="M12" s="24"/>
      <c r="N12" s="24"/>
      <c r="O12" s="24"/>
      <c r="P12" s="44">
        <v>900</v>
      </c>
      <c r="Q12" s="32"/>
      <c r="R12" s="32"/>
      <c r="S12" s="32"/>
      <c r="T12" s="32"/>
    </row>
    <row r="13" spans="1:20" ht="105.6" x14ac:dyDescent="0.25">
      <c r="A13" s="21" t="s">
        <v>40</v>
      </c>
      <c r="B13" s="24"/>
      <c r="C13" s="24">
        <v>4880.87255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4880.87255</v>
      </c>
      <c r="Q13" s="32"/>
      <c r="R13" s="32"/>
      <c r="S13" s="32"/>
      <c r="T13" s="32"/>
    </row>
    <row r="14" spans="1:20" ht="79.2" x14ac:dyDescent="0.25">
      <c r="A14" s="21" t="s">
        <v>41</v>
      </c>
      <c r="B14" s="24"/>
      <c r="C14" s="24">
        <v>303.04969999999997</v>
      </c>
      <c r="D14" s="24"/>
      <c r="E14" s="24"/>
      <c r="F14" s="24"/>
      <c r="G14" s="24">
        <v>76</v>
      </c>
      <c r="H14" s="24"/>
      <c r="I14" s="24"/>
      <c r="J14" s="24">
        <v>55</v>
      </c>
      <c r="K14" s="24"/>
      <c r="L14" s="24"/>
      <c r="M14" s="24">
        <v>12.82714</v>
      </c>
      <c r="N14" s="24"/>
      <c r="O14" s="24"/>
      <c r="P14" s="44">
        <v>446.87684000000002</v>
      </c>
      <c r="Q14" s="32"/>
      <c r="R14" s="32"/>
      <c r="S14" s="32"/>
      <c r="T14" s="32"/>
    </row>
    <row r="15" spans="1:20" ht="316.8" x14ac:dyDescent="0.25">
      <c r="A15" s="21" t="s">
        <v>42</v>
      </c>
      <c r="B15" s="24">
        <v>20000</v>
      </c>
      <c r="C15" s="24">
        <v>11549.532939999999</v>
      </c>
      <c r="D15" s="24"/>
      <c r="E15" s="24">
        <v>1497.7159999999999</v>
      </c>
      <c r="F15" s="24"/>
      <c r="G15" s="24">
        <v>4852.9160000000002</v>
      </c>
      <c r="H15" s="24">
        <v>1335.2149999999999</v>
      </c>
      <c r="I15" s="24">
        <v>291</v>
      </c>
      <c r="J15" s="24">
        <v>3900</v>
      </c>
      <c r="K15" s="24">
        <v>2050</v>
      </c>
      <c r="L15" s="24">
        <v>2115</v>
      </c>
      <c r="M15" s="24">
        <v>2000</v>
      </c>
      <c r="N15" s="24">
        <v>1000</v>
      </c>
      <c r="O15" s="24"/>
      <c r="P15" s="44">
        <v>50591.379939999999</v>
      </c>
      <c r="Q15" s="32"/>
      <c r="R15" s="32"/>
      <c r="S15" s="32"/>
      <c r="T15" s="32"/>
    </row>
    <row r="16" spans="1:20" ht="158.4" x14ac:dyDescent="0.25">
      <c r="A16" s="21" t="s">
        <v>43</v>
      </c>
      <c r="B16" s="24">
        <v>62876.49856</v>
      </c>
      <c r="C16" s="24">
        <v>22000</v>
      </c>
      <c r="D16" s="24">
        <v>19032.83151</v>
      </c>
      <c r="E16" s="24">
        <v>7250</v>
      </c>
      <c r="F16" s="24"/>
      <c r="G16" s="24">
        <v>4026.72</v>
      </c>
      <c r="H16" s="24">
        <v>5110</v>
      </c>
      <c r="I16" s="24"/>
      <c r="J16" s="24">
        <v>7000</v>
      </c>
      <c r="K16" s="24">
        <v>5800</v>
      </c>
      <c r="L16" s="24">
        <v>10264.799999999999</v>
      </c>
      <c r="M16" s="24">
        <v>7148</v>
      </c>
      <c r="N16" s="24"/>
      <c r="O16" s="24">
        <v>4658.5200000000004</v>
      </c>
      <c r="P16" s="44">
        <v>155167.37007</v>
      </c>
      <c r="Q16" s="32"/>
      <c r="R16" s="32"/>
      <c r="S16" s="32"/>
      <c r="T16" s="32"/>
    </row>
    <row r="17" spans="1:20" ht="92.4" x14ac:dyDescent="0.25">
      <c r="A17" s="21" t="s">
        <v>44</v>
      </c>
      <c r="B17" s="24"/>
      <c r="C17" s="24">
        <v>699.99944000000005</v>
      </c>
      <c r="D17" s="24">
        <v>60.85615</v>
      </c>
      <c r="E17" s="24"/>
      <c r="F17" s="24"/>
      <c r="G17" s="24"/>
      <c r="H17" s="24"/>
      <c r="I17" s="24"/>
      <c r="J17" s="24"/>
      <c r="K17" s="24"/>
      <c r="L17" s="24">
        <v>3196.1753399999998</v>
      </c>
      <c r="M17" s="24"/>
      <c r="N17" s="24"/>
      <c r="O17" s="24">
        <v>3882.8252299999999</v>
      </c>
      <c r="P17" s="44">
        <v>7839.8561600000003</v>
      </c>
      <c r="Q17" s="32"/>
      <c r="R17" s="32"/>
      <c r="S17" s="32"/>
      <c r="T17" s="32"/>
    </row>
    <row r="18" spans="1:20" ht="132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>
        <v>8</v>
      </c>
      <c r="N18" s="24"/>
      <c r="O18" s="24"/>
      <c r="P18" s="44">
        <v>8</v>
      </c>
      <c r="Q18" s="32"/>
      <c r="R18" s="32"/>
      <c r="S18" s="32"/>
      <c r="T18" s="32"/>
    </row>
    <row r="19" spans="1:20" ht="118.8" x14ac:dyDescent="0.25">
      <c r="A19" s="21" t="s">
        <v>46</v>
      </c>
      <c r="B19" s="24">
        <v>6300</v>
      </c>
      <c r="C19" s="24">
        <v>780</v>
      </c>
      <c r="D19" s="24">
        <v>400</v>
      </c>
      <c r="E19" s="24"/>
      <c r="F19" s="24"/>
      <c r="G19" s="24"/>
      <c r="H19" s="24"/>
      <c r="I19" s="24"/>
      <c r="J19" s="24">
        <v>90</v>
      </c>
      <c r="K19" s="24">
        <v>240</v>
      </c>
      <c r="L19" s="24">
        <v>604.5</v>
      </c>
      <c r="M19" s="24"/>
      <c r="N19" s="24"/>
      <c r="O19" s="24">
        <v>336.97399999999999</v>
      </c>
      <c r="P19" s="44">
        <v>8751.4740000000002</v>
      </c>
      <c r="Q19" s="32"/>
      <c r="R19" s="32"/>
      <c r="S19" s="32"/>
      <c r="T19" s="32"/>
    </row>
    <row r="20" spans="1:20" ht="118.8" x14ac:dyDescent="0.25">
      <c r="A20" s="21" t="s">
        <v>47</v>
      </c>
      <c r="B20" s="24">
        <v>77504.142500000002</v>
      </c>
      <c r="C20" s="24">
        <v>22000</v>
      </c>
      <c r="D20" s="24">
        <v>12141.5</v>
      </c>
      <c r="E20" s="24">
        <v>5350</v>
      </c>
      <c r="F20" s="24"/>
      <c r="G20" s="24">
        <v>7295.4</v>
      </c>
      <c r="H20" s="24">
        <v>1200</v>
      </c>
      <c r="I20" s="24">
        <v>567</v>
      </c>
      <c r="J20" s="24">
        <v>10000</v>
      </c>
      <c r="K20" s="24">
        <v>2800</v>
      </c>
      <c r="L20" s="24">
        <v>4375.8999999999996</v>
      </c>
      <c r="M20" s="24">
        <v>200</v>
      </c>
      <c r="N20" s="24"/>
      <c r="O20" s="24">
        <v>2922.9630999999999</v>
      </c>
      <c r="P20" s="44">
        <v>146356.9056</v>
      </c>
      <c r="Q20" s="32"/>
      <c r="R20" s="32"/>
      <c r="S20" s="32"/>
      <c r="T20" s="32"/>
    </row>
    <row r="21" spans="1:20" ht="66" x14ac:dyDescent="0.25">
      <c r="A21" s="21" t="s">
        <v>48</v>
      </c>
      <c r="B21" s="24">
        <v>17510.252069999999</v>
      </c>
      <c r="C21" s="24">
        <v>1115.3340000000001</v>
      </c>
      <c r="D21" s="24">
        <v>1723</v>
      </c>
      <c r="E21" s="24">
        <v>1176.5</v>
      </c>
      <c r="F21" s="24">
        <v>198.655</v>
      </c>
      <c r="G21" s="24">
        <v>2500</v>
      </c>
      <c r="H21" s="24">
        <v>47.134999999999998</v>
      </c>
      <c r="I21" s="24">
        <v>45</v>
      </c>
      <c r="J21" s="24">
        <v>1700</v>
      </c>
      <c r="K21" s="24"/>
      <c r="L21" s="24">
        <v>700</v>
      </c>
      <c r="M21" s="24"/>
      <c r="N21" s="24">
        <v>714.1</v>
      </c>
      <c r="O21" s="24">
        <v>2880.2258000000002</v>
      </c>
      <c r="P21" s="44">
        <v>30310.201870000001</v>
      </c>
      <c r="Q21" s="32"/>
      <c r="R21" s="32"/>
      <c r="S21" s="32"/>
      <c r="T21" s="32"/>
    </row>
    <row r="22" spans="1:20" ht="92.4" x14ac:dyDescent="0.25">
      <c r="A22" s="21" t="s">
        <v>49</v>
      </c>
      <c r="B22" s="24">
        <v>124.08647999999999</v>
      </c>
      <c r="C22" s="24"/>
      <c r="D22" s="24">
        <v>60</v>
      </c>
      <c r="E22" s="24">
        <v>65.5</v>
      </c>
      <c r="F22" s="24"/>
      <c r="G22" s="24"/>
      <c r="H22" s="24">
        <v>32</v>
      </c>
      <c r="I22" s="24"/>
      <c r="J22" s="24">
        <v>110.72</v>
      </c>
      <c r="K22" s="24">
        <v>17.004000000000001</v>
      </c>
      <c r="L22" s="24">
        <v>29.1</v>
      </c>
      <c r="M22" s="24"/>
      <c r="N22" s="24"/>
      <c r="O22" s="24"/>
      <c r="P22" s="44">
        <v>438.41048000000001</v>
      </c>
      <c r="Q22" s="32"/>
      <c r="R22" s="32"/>
      <c r="S22" s="32"/>
      <c r="T22" s="32"/>
    </row>
    <row r="23" spans="1:20" ht="39.6" x14ac:dyDescent="0.25">
      <c r="A23" s="21" t="s">
        <v>50</v>
      </c>
      <c r="B23" s="24">
        <v>345.42500000000001</v>
      </c>
      <c r="C23" s="24">
        <v>206.61098000000001</v>
      </c>
      <c r="D23" s="24">
        <v>300</v>
      </c>
      <c r="E23" s="24">
        <v>240</v>
      </c>
      <c r="F23" s="24"/>
      <c r="G23" s="24">
        <v>300</v>
      </c>
      <c r="H23" s="24">
        <v>54</v>
      </c>
      <c r="I23" s="24"/>
      <c r="J23" s="24">
        <v>794.11145999999997</v>
      </c>
      <c r="K23" s="24">
        <v>82.025999999999996</v>
      </c>
      <c r="L23" s="24">
        <v>86.332999999999998</v>
      </c>
      <c r="M23" s="24">
        <v>93.14</v>
      </c>
      <c r="N23" s="24">
        <v>76.8</v>
      </c>
      <c r="O23" s="24"/>
      <c r="P23" s="44">
        <v>2578.4464400000002</v>
      </c>
      <c r="Q23" s="32"/>
      <c r="R23" s="32"/>
      <c r="S23" s="32"/>
      <c r="T23" s="32"/>
    </row>
    <row r="24" spans="1:20" ht="79.2" x14ac:dyDescent="0.25">
      <c r="A24" s="21" t="s">
        <v>51</v>
      </c>
      <c r="B24" s="24">
        <v>1114.16788</v>
      </c>
      <c r="C24" s="24">
        <v>1265.1085499999999</v>
      </c>
      <c r="D24" s="24">
        <v>430.1</v>
      </c>
      <c r="E24" s="24"/>
      <c r="F24" s="24"/>
      <c r="G24" s="24">
        <v>399.66665999999998</v>
      </c>
      <c r="H24" s="24">
        <v>100</v>
      </c>
      <c r="I24" s="24"/>
      <c r="J24" s="24"/>
      <c r="K24" s="24"/>
      <c r="L24" s="24"/>
      <c r="M24" s="24"/>
      <c r="N24" s="24"/>
      <c r="O24" s="24"/>
      <c r="P24" s="44">
        <v>3309.0430900000001</v>
      </c>
      <c r="Q24" s="32"/>
      <c r="R24" s="32"/>
      <c r="S24" s="32"/>
      <c r="T24" s="32"/>
    </row>
    <row r="25" spans="1:20" ht="171.6" x14ac:dyDescent="0.25">
      <c r="A25" s="21" t="s">
        <v>52</v>
      </c>
      <c r="B25" s="24">
        <v>325.5</v>
      </c>
      <c r="C25" s="24">
        <v>210</v>
      </c>
      <c r="D25" s="24">
        <v>80</v>
      </c>
      <c r="E25" s="24"/>
      <c r="F25" s="24"/>
      <c r="G25" s="24"/>
      <c r="H25" s="24"/>
      <c r="I25" s="24"/>
      <c r="J25" s="24">
        <v>65.046999999999997</v>
      </c>
      <c r="K25" s="24"/>
      <c r="L25" s="24"/>
      <c r="M25" s="24"/>
      <c r="N25" s="24"/>
      <c r="O25" s="24"/>
      <c r="P25" s="44">
        <v>680.54700000000003</v>
      </c>
      <c r="Q25" s="32"/>
      <c r="R25" s="32"/>
      <c r="S25" s="32"/>
      <c r="T25" s="32"/>
    </row>
    <row r="26" spans="1:20" ht="39.6" x14ac:dyDescent="0.25">
      <c r="A26" s="21" t="s">
        <v>50</v>
      </c>
      <c r="B26" s="24">
        <v>3500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4">
        <v>3500</v>
      </c>
      <c r="Q26" s="32"/>
      <c r="R26" s="32"/>
      <c r="S26" s="32"/>
      <c r="T26" s="32"/>
    </row>
    <row r="27" spans="1:20" ht="52.8" x14ac:dyDescent="0.25">
      <c r="A27" s="21" t="s">
        <v>53</v>
      </c>
      <c r="B27" s="24"/>
      <c r="C27" s="24"/>
      <c r="D27" s="24"/>
      <c r="E27" s="24"/>
      <c r="F27" s="24"/>
      <c r="G27" s="24"/>
      <c r="H27" s="24"/>
      <c r="I27" s="24"/>
      <c r="J27" s="24">
        <v>40349</v>
      </c>
      <c r="K27" s="24"/>
      <c r="L27" s="24"/>
      <c r="M27" s="24"/>
      <c r="N27" s="24"/>
      <c r="O27" s="24"/>
      <c r="P27" s="44">
        <v>40349</v>
      </c>
      <c r="Q27" s="32"/>
      <c r="R27" s="32"/>
      <c r="S27" s="32"/>
      <c r="T27" s="32"/>
    </row>
    <row r="28" spans="1:20" ht="39.6" x14ac:dyDescent="0.25">
      <c r="A28" s="21" t="s">
        <v>54</v>
      </c>
      <c r="B28" s="24"/>
      <c r="C28" s="24">
        <v>173.98855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4">
        <v>173.98855</v>
      </c>
      <c r="Q28" s="32"/>
      <c r="R28" s="32"/>
      <c r="S28" s="32"/>
      <c r="T28" s="32"/>
    </row>
    <row r="29" spans="1:20" ht="39.6" x14ac:dyDescent="0.25">
      <c r="A29" s="21" t="s">
        <v>55</v>
      </c>
      <c r="B29" s="24">
        <v>90.654330000000002</v>
      </c>
      <c r="C29" s="24">
        <v>30.218109999999999</v>
      </c>
      <c r="D29" s="24">
        <v>30.218109999999999</v>
      </c>
      <c r="E29" s="24"/>
      <c r="F29" s="24"/>
      <c r="G29" s="24"/>
      <c r="H29" s="24"/>
      <c r="I29" s="24"/>
      <c r="J29" s="24"/>
      <c r="K29" s="24"/>
      <c r="L29" s="24">
        <v>30.218109999999999</v>
      </c>
      <c r="M29" s="24">
        <v>461.78201999999999</v>
      </c>
      <c r="N29" s="24"/>
      <c r="O29" s="24"/>
      <c r="P29" s="44">
        <v>643.09068000000002</v>
      </c>
      <c r="Q29" s="32"/>
      <c r="R29" s="32"/>
      <c r="S29" s="32"/>
      <c r="T29" s="32"/>
    </row>
    <row r="30" spans="1:20" ht="52.8" x14ac:dyDescent="0.25">
      <c r="A30" s="21" t="s">
        <v>56</v>
      </c>
      <c r="B30" s="24">
        <v>2992.3359099999998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4">
        <v>2992.3359099999998</v>
      </c>
      <c r="Q30" s="32"/>
      <c r="R30" s="32"/>
      <c r="S30" s="32"/>
      <c r="T30" s="32"/>
    </row>
    <row r="31" spans="1:20" ht="26.4" x14ac:dyDescent="0.25">
      <c r="A31" s="21" t="s">
        <v>57</v>
      </c>
      <c r="B31" s="24"/>
      <c r="C31" s="24">
        <v>328.17160000000001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4">
        <v>328.17160000000001</v>
      </c>
      <c r="Q31" s="32"/>
      <c r="R31" s="32"/>
      <c r="S31" s="32"/>
      <c r="T31" s="32"/>
    </row>
    <row r="32" spans="1:20" ht="39.6" x14ac:dyDescent="0.25">
      <c r="A32" s="21" t="s">
        <v>58</v>
      </c>
      <c r="B32" s="24"/>
      <c r="C32" s="24"/>
      <c r="D32" s="24">
        <v>126.925</v>
      </c>
      <c r="E32" s="24">
        <v>55.558329999999998</v>
      </c>
      <c r="F32" s="24">
        <v>21.341670000000001</v>
      </c>
      <c r="G32" s="24">
        <v>102.55833</v>
      </c>
      <c r="H32" s="24">
        <v>36.808329999999998</v>
      </c>
      <c r="I32" s="24">
        <v>3.7833299999999999</v>
      </c>
      <c r="J32" s="24">
        <v>215.75</v>
      </c>
      <c r="K32" s="24">
        <v>34.35</v>
      </c>
      <c r="L32" s="24">
        <v>62.716670000000001</v>
      </c>
      <c r="M32" s="24">
        <v>54.291670000000003</v>
      </c>
      <c r="N32" s="24">
        <v>52.983330000000002</v>
      </c>
      <c r="O32" s="24">
        <v>19.191669999999998</v>
      </c>
      <c r="P32" s="44">
        <v>786.25833</v>
      </c>
      <c r="Q32" s="32"/>
      <c r="R32" s="32"/>
      <c r="S32" s="32"/>
      <c r="T32" s="32"/>
    </row>
    <row r="33" spans="1:20" ht="39.6" x14ac:dyDescent="0.25">
      <c r="A33" s="21" t="s">
        <v>59</v>
      </c>
      <c r="B33" s="24">
        <v>1000</v>
      </c>
      <c r="C33" s="24"/>
      <c r="D33" s="24"/>
      <c r="E33" s="24"/>
      <c r="F33" s="24"/>
      <c r="G33" s="24">
        <v>315.78946999999999</v>
      </c>
      <c r="H33" s="24"/>
      <c r="I33" s="24"/>
      <c r="J33" s="24"/>
      <c r="K33" s="24">
        <v>68.552999999999997</v>
      </c>
      <c r="L33" s="24"/>
      <c r="M33" s="24"/>
      <c r="N33" s="24"/>
      <c r="O33" s="24"/>
      <c r="P33" s="44">
        <v>1384.34247</v>
      </c>
      <c r="Q33" s="32"/>
      <c r="R33" s="32"/>
      <c r="S33" s="32"/>
      <c r="T33" s="32"/>
    </row>
    <row r="34" spans="1:20" ht="26.4" x14ac:dyDescent="0.25">
      <c r="A34" s="21" t="s">
        <v>60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>
        <v>610.90935000000002</v>
      </c>
      <c r="O34" s="24"/>
      <c r="P34" s="44">
        <v>610.90935000000002</v>
      </c>
      <c r="Q34" s="32"/>
      <c r="R34" s="32"/>
      <c r="S34" s="32"/>
      <c r="T34" s="32"/>
    </row>
    <row r="35" spans="1:20" x14ac:dyDescent="0.25">
      <c r="A35" s="22" t="s">
        <v>61</v>
      </c>
      <c r="B35" s="25">
        <v>290719.20741999999</v>
      </c>
      <c r="C35" s="25">
        <v>132929.90744000001</v>
      </c>
      <c r="D35" s="25">
        <v>95795.763770000005</v>
      </c>
      <c r="E35" s="25">
        <v>37132.27433</v>
      </c>
      <c r="F35" s="25">
        <v>6743.7966699999997</v>
      </c>
      <c r="G35" s="25">
        <v>73797.194440000007</v>
      </c>
      <c r="H35" s="25">
        <v>18381.64933</v>
      </c>
      <c r="I35" s="25">
        <v>14565.78333</v>
      </c>
      <c r="J35" s="25">
        <v>100249.74188</v>
      </c>
      <c r="K35" s="25">
        <v>24896.983</v>
      </c>
      <c r="L35" s="25">
        <v>34279.338150000003</v>
      </c>
      <c r="M35" s="25">
        <v>22907.35082</v>
      </c>
      <c r="N35" s="25">
        <v>22620.610199999999</v>
      </c>
      <c r="O35" s="25">
        <v>42496.340900000003</v>
      </c>
      <c r="P35" s="44">
        <v>917515.94168000005</v>
      </c>
      <c r="Q35" s="40"/>
      <c r="R35" s="40"/>
      <c r="S35" s="40"/>
      <c r="T35" s="40"/>
    </row>
    <row r="36" spans="1:20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20" x14ac:dyDescent="0.25">
      <c r="A37" s="36" t="s">
        <v>30</v>
      </c>
      <c r="B37" s="45">
        <f>P35+Учреждения!B72</f>
        <v>2994681.3708100002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20" ht="32.25" customHeight="1" x14ac:dyDescent="0.25">
      <c r="A38" s="36" t="str">
        <f>CONCATENATE("Остатки бюджетных средств на ",C2,"г.")</f>
        <v>Остатки бюджетных средств на 07.08.2021г.</v>
      </c>
      <c r="B38" s="45">
        <v>2534901.6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</sheetData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&amp;C&amp;P</oddFooter>
  </headerFooter>
  <rowBreaks count="2" manualBreakCount="2">
    <brk id="23" max="15" man="1"/>
    <brk id="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2021-08-10T02:39:20Z</dcterms:modified>
</cp:coreProperties>
</file>