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Учреждения!$47:$48</definedName>
    <definedName name="_xlnm.Print_Area" localSheetId="1">'Муниципальные районы'!$A$1:$P$28</definedName>
    <definedName name="_xlnm.Print_Area" localSheetId="0">Учреждения!$A$1:$E$83</definedName>
  </definedNames>
  <calcPr calcId="162913"/>
</workbook>
</file>

<file path=xl/calcChain.xml><?xml version="1.0" encoding="utf-8"?>
<calcChain xmlns="http://schemas.openxmlformats.org/spreadsheetml/2006/main">
  <c r="E8" i="1" l="1"/>
  <c r="E45" i="1"/>
  <c r="B26" i="2"/>
  <c r="E9" i="1"/>
  <c r="A2" i="2" l="1"/>
  <c r="B2" i="2" s="1"/>
  <c r="C2" i="2" s="1"/>
  <c r="A2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<sst xmlns="http://schemas.openxmlformats.org/spreadsheetml/2006/main" count="123" uniqueCount="122">
  <si>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</si>
  <si>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</si>
  <si>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</si>
  <si>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</si>
  <si>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</si>
  <si>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</si>
  <si>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</si>
  <si>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</si>
  <si>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</si>
  <si>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</si>
  <si>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</si>
  <si>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</si>
  <si>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</si>
  <si>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</si>
  <si>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</si>
  <si>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</si>
  <si>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</si>
  <si>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</si>
  <si>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</si>
  <si>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</si>
  <si>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</si>
  <si>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</si>
  <si>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</si>
  <si>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</si>
  <si>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</si>
  <si>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</si>
  <si>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</si>
  <si>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</si>
  <si>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</si>
  <si>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</si>
  <si>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</si>
  <si>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</si>
  <si>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</si>
  <si>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оплаты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</si>
  <si>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</si>
  <si>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</si>
  <si>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</si>
  <si>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</si>
  <si>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</si>
  <si>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</si>
  <si>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</si>
  <si>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</si>
  <si>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</si>
  <si>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</si>
  <si>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</si>
  <si>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</si>
  <si>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</si>
  <si>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</si>
  <si>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Обеспечение образовательных организаций материально-технической базой для внедрения цифровой образовательной среды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</si>
  <si>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</si>
  <si>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</si>
  <si>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</si>
  <si>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13.08.2021</t>
  </si>
  <si>
    <t>Законодательное Собрание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</si>
  <si>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</si>
  <si>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</si>
  <si>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</si>
  <si>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</si>
  <si>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</si>
  <si>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</si>
  <si>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</si>
  <si>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</si>
  <si>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</si>
  <si>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</si>
  <si>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</si>
  <si>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</si>
  <si>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</si>
  <si>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</si>
  <si>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</si>
  <si>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</si>
  <si>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</si>
  <si>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</si>
  <si>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</si>
  <si>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</si>
  <si>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</si>
  <si>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</si>
  <si>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</si>
  <si>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</si>
  <si>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</si>
  <si>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</si>
  <si>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</si>
  <si>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</si>
  <si>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</si>
  <si>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</si>
  <si>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</si>
  <si>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</si>
  <si>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09.08.2021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</si>
  <si>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</si>
  <si>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</si>
  <si>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</si>
  <si>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</si>
  <si>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</si>
  <si>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</si>
  <si>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</si>
  <si>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</si>
  <si>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на повышение эффективности службы занятости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</si>
  <si>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</si>
  <si>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</si>
  <si>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</si>
  <si>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</si>
  <si>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</si>
  <si>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</si>
  <si>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</si>
  <si>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реализацию мероприятий по укреплению единства российской нации и этнокультурному развитию народов России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</si>
  <si>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</si>
  <si>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</si>
  <si>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субъектов Российской Федерации на обеспечение на участках мировых судей формирования и функционирования необходимой информационно-технологической и телекоммуникационной инфраструктуры для организации защищенного межведомственного электронного взаимодействия, приема исковых заявлений, направляемых в электронном виде, и организации участия в заседаниях мировых судов в режиме видео-конференц-связи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</si>
  <si>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</si>
  <si>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</si>
  <si>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</si>
  <si>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</si>
  <si>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</si>
  <si>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</si>
  <si>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</si>
  <si>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</si>
  <si>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</si>
  <si>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</si>
  <si>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</si>
  <si>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</si>
  <si>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Межбюджетные трансферты, передаваемые бюджетам на финансовое обеспечение дорожной деятельности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</si>
  <si>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</si>
  <si>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бюджетам, за счет средств резервного фонда Правительства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</si>
</sst>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6" fontId="17" fillId="0" borderId="7" xfId="1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11" xfId="1" applyNumberFormat="1" applyFont="1" applyFill="1" applyBorder="1" applyAlignment="1" applyProtection="1">
      <alignment horizontal="left" vertical="center" wrapText="1"/>
    </xf>
    <xf numFmtId="49" fontId="17" fillId="0" borderId="12" xfId="1" applyNumberFormat="1" applyFont="1" applyFill="1" applyBorder="1" applyAlignment="1" applyProtection="1">
      <alignment horizontal="left" vertical="center" wrapText="1"/>
    </xf>
    <xf numFmtId="49" fontId="17" fillId="0" borderId="13" xfId="1" applyNumberFormat="1" applyFont="1" applyFill="1" applyBorder="1" applyAlignment="1" applyProtection="1">
      <alignment horizontal="left" vertical="center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49" fontId="17" fillId="0" borderId="10" xfId="1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topLeftCell="A61" zoomScaleNormal="100" zoomScaleSheetLayoutView="100" workbookViewId="0">
      <selection activeCell="E8" sqref="E8"/>
    </sheetView>
  </sheetViews>
  <sheetFormatPr defaultColWidth="8.77734375" defaultRowHeight="13.8" x14ac:dyDescent="0.25"/>
  <cols>
    <col min="1" max="1" width="69.21875" style="31" customWidth="1"/>
    <col min="2" max="2" width="13.77734375" style="31" customWidth="1"/>
    <col min="3" max="4" width="14.44140625" style="31" customWidth="1"/>
    <col min="5" max="5" width="12.44140625" style="31" customWidth="1"/>
    <col min="6" max="6" width="12.5546875" style="31" customWidth="1"/>
    <col min="7" max="7" width="16" style="31" bestFit="1" customWidth="1"/>
    <col min="8" max="8" width="8.77734375" style="31"/>
    <col min="9" max="9" width="10.21875" style="31" bestFit="1" customWidth="1"/>
    <col min="10" max="16384" width="8.77734375" style="31"/>
  </cols>
  <sheetData>
    <row r="1" spans="1:9" ht="15.6" x14ac:dyDescent="0.3">
      <c r="A1" s="47" t="s">
        <v>0</v>
      </c>
      <c r="B1" s="47"/>
      <c r="C1" s="47"/>
      <c r="D1" s="47"/>
      <c r="E1" s="47"/>
      <c r="F1" s="37" t="s">
        <v>86</v>
      </c>
      <c r="G1" s="38" t="str">
        <f>TEXT(F1,"[$-FC19]ДД ММММ")</f>
        <v>09 августа</v>
      </c>
      <c r="H1" s="38" t="str">
        <f>TEXT(F1,"[$-FC19]ДД.ММ.ГГГ \г")</f>
        <v>09.08.2021 г</v>
      </c>
    </row>
    <row r="2" spans="1:9" ht="15.6" x14ac:dyDescent="0.3">
      <c r="A2" s="47" t="str">
        <f>CONCATENATE("с ",G1," по ",G2,"ода")</f>
        <v>с 09 августа по 13 августа 2021 года</v>
      </c>
      <c r="B2" s="47"/>
      <c r="C2" s="47"/>
      <c r="D2" s="47"/>
      <c r="E2" s="47"/>
      <c r="F2" s="37" t="s">
        <v>52</v>
      </c>
      <c r="G2" s="38" t="str">
        <f>TEXT(F2,"[$-FC19]ДД ММММ ГГГ \г")</f>
        <v>13 августа 2021 г</v>
      </c>
      <c r="H2" s="38" t="str">
        <f>TEXT(F2,"[$-FC19]ДД.ММ.ГГГ \г")</f>
        <v>13.08.2021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8" t="str">
        <f>CONCATENATE("Остатки средств на ",H1,".")</f>
        <v>Остатки средств на 09.08.2021 г.</v>
      </c>
      <c r="B5" s="49"/>
      <c r="C5" s="49"/>
      <c r="D5" s="50"/>
      <c r="E5" s="8">
        <v>2534901.6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7" t="s">
        <v>2</v>
      </c>
      <c r="B7" s="58"/>
      <c r="C7" s="58"/>
      <c r="D7" s="58"/>
      <c r="E7" s="13"/>
    </row>
    <row r="8" spans="1:9" x14ac:dyDescent="0.25">
      <c r="A8" s="52" t="s">
        <v>3</v>
      </c>
      <c r="B8" s="58"/>
      <c r="C8" s="58"/>
      <c r="D8" s="58"/>
      <c r="E8" s="9">
        <f>E45-E9</f>
        <v>413649.50007999979</v>
      </c>
    </row>
    <row r="9" spans="1:9" x14ac:dyDescent="0.25">
      <c r="A9" s="59" t="s">
        <v>4</v>
      </c>
      <c r="B9" s="58"/>
      <c r="C9" s="58"/>
      <c r="D9" s="58"/>
      <c r="E9" s="14">
        <f>SUM(E10:E44)</f>
        <v>630796.50000000012</v>
      </c>
    </row>
    <row r="10" spans="1:9" ht="18.600000000000001" customHeight="1" x14ac:dyDescent="0.25">
      <c r="A10" s="63" t="s">
        <v>87</v>
      </c>
      <c r="B10" s="64"/>
      <c r="C10" s="64"/>
      <c r="D10" s="65"/>
      <c r="E10" s="46">
        <v>29286.799999999999</v>
      </c>
    </row>
    <row r="11" spans="1:9" ht="42.6" customHeight="1" x14ac:dyDescent="0.25">
      <c r="A11" s="60" t="s">
        <v>88</v>
      </c>
      <c r="B11" s="61"/>
      <c r="C11" s="61"/>
      <c r="D11" s="62"/>
      <c r="E11" s="46">
        <v>333.6</v>
      </c>
    </row>
    <row r="12" spans="1:9" ht="25.2" customHeight="1" x14ac:dyDescent="0.25">
      <c r="A12" s="60" t="s">
        <v>89</v>
      </c>
      <c r="B12" s="61"/>
      <c r="C12" s="61"/>
      <c r="D12" s="62"/>
      <c r="E12" s="46">
        <v>606.29999999999995</v>
      </c>
    </row>
    <row r="13" spans="1:9" ht="27.6" customHeight="1" x14ac:dyDescent="0.25">
      <c r="A13" s="60" t="s">
        <v>90</v>
      </c>
      <c r="B13" s="61"/>
      <c r="C13" s="61"/>
      <c r="D13" s="62"/>
      <c r="E13" s="46">
        <v>41528.199999999997</v>
      </c>
    </row>
    <row r="14" spans="1:9" ht="40.200000000000003" customHeight="1" x14ac:dyDescent="0.25">
      <c r="A14" s="60" t="s">
        <v>91</v>
      </c>
      <c r="B14" s="61"/>
      <c r="C14" s="61"/>
      <c r="D14" s="62"/>
      <c r="E14" s="46">
        <v>64.8</v>
      </c>
    </row>
    <row r="15" spans="1:9" ht="38.4" customHeight="1" x14ac:dyDescent="0.25">
      <c r="A15" s="60" t="s">
        <v>92</v>
      </c>
      <c r="B15" s="61"/>
      <c r="C15" s="61"/>
      <c r="D15" s="62"/>
      <c r="E15" s="46">
        <v>1900</v>
      </c>
    </row>
    <row r="16" spans="1:9" ht="15.6" customHeight="1" x14ac:dyDescent="0.25">
      <c r="A16" s="60" t="s">
        <v>93</v>
      </c>
      <c r="B16" s="61"/>
      <c r="C16" s="61"/>
      <c r="D16" s="62"/>
      <c r="E16" s="46">
        <v>567.9</v>
      </c>
    </row>
    <row r="17" spans="1:5" ht="25.8" customHeight="1" x14ac:dyDescent="0.25">
      <c r="A17" s="60" t="s">
        <v>94</v>
      </c>
      <c r="B17" s="61"/>
      <c r="C17" s="61"/>
      <c r="D17" s="62"/>
      <c r="E17" s="46">
        <v>172.2</v>
      </c>
    </row>
    <row r="18" spans="1:5" ht="14.4" customHeight="1" x14ac:dyDescent="0.25">
      <c r="A18" s="60" t="s">
        <v>95</v>
      </c>
      <c r="B18" s="61"/>
      <c r="C18" s="61"/>
      <c r="D18" s="62"/>
      <c r="E18" s="46">
        <v>972.1</v>
      </c>
    </row>
    <row r="19" spans="1:5" ht="27.6" customHeight="1" x14ac:dyDescent="0.25">
      <c r="A19" s="60" t="s">
        <v>96</v>
      </c>
      <c r="B19" s="61"/>
      <c r="C19" s="61"/>
      <c r="D19" s="62"/>
      <c r="E19" s="46">
        <v>76073.100000000006</v>
      </c>
    </row>
    <row r="20" spans="1:5" ht="26.4" customHeight="1" x14ac:dyDescent="0.25">
      <c r="A20" s="60" t="s">
        <v>97</v>
      </c>
      <c r="B20" s="61"/>
      <c r="C20" s="61"/>
      <c r="D20" s="62"/>
      <c r="E20" s="46">
        <v>95.5</v>
      </c>
    </row>
    <row r="21" spans="1:5" ht="28.2" customHeight="1" x14ac:dyDescent="0.25">
      <c r="A21" s="60" t="s">
        <v>98</v>
      </c>
      <c r="B21" s="61"/>
      <c r="C21" s="61"/>
      <c r="D21" s="62"/>
      <c r="E21" s="46">
        <v>259.2</v>
      </c>
    </row>
    <row r="22" spans="1:5" ht="25.2" customHeight="1" x14ac:dyDescent="0.25">
      <c r="A22" s="60" t="s">
        <v>99</v>
      </c>
      <c r="B22" s="61"/>
      <c r="C22" s="61"/>
      <c r="D22" s="62"/>
      <c r="E22" s="46">
        <v>282.8</v>
      </c>
    </row>
    <row r="23" spans="1:5" ht="13.2" customHeight="1" x14ac:dyDescent="0.25">
      <c r="A23" s="60" t="s">
        <v>100</v>
      </c>
      <c r="B23" s="61"/>
      <c r="C23" s="61"/>
      <c r="D23" s="62"/>
      <c r="E23" s="46">
        <v>258.3</v>
      </c>
    </row>
    <row r="24" spans="1:5" ht="25.2" customHeight="1" x14ac:dyDescent="0.25">
      <c r="A24" s="60" t="s">
        <v>101</v>
      </c>
      <c r="B24" s="61"/>
      <c r="C24" s="61"/>
      <c r="D24" s="62"/>
      <c r="E24" s="46">
        <v>3057.7</v>
      </c>
    </row>
    <row r="25" spans="1:5" ht="28.2" customHeight="1" x14ac:dyDescent="0.25">
      <c r="A25" s="60" t="s">
        <v>102</v>
      </c>
      <c r="B25" s="61"/>
      <c r="C25" s="61"/>
      <c r="D25" s="62"/>
      <c r="E25" s="46">
        <v>700</v>
      </c>
    </row>
    <row r="26" spans="1:5" ht="15.6" customHeight="1" x14ac:dyDescent="0.25">
      <c r="A26" s="60" t="s">
        <v>103</v>
      </c>
      <c r="B26" s="61"/>
      <c r="C26" s="61"/>
      <c r="D26" s="62"/>
      <c r="E26" s="46">
        <v>173.2</v>
      </c>
    </row>
    <row r="27" spans="1:5" ht="15.6" customHeight="1" x14ac:dyDescent="0.25">
      <c r="A27" s="60" t="s">
        <v>104</v>
      </c>
      <c r="B27" s="61"/>
      <c r="C27" s="61"/>
      <c r="D27" s="62"/>
      <c r="E27" s="46">
        <v>92</v>
      </c>
    </row>
    <row r="28" spans="1:5" ht="16.2" customHeight="1" x14ac:dyDescent="0.25">
      <c r="A28" s="60" t="s">
        <v>105</v>
      </c>
      <c r="B28" s="61"/>
      <c r="C28" s="61"/>
      <c r="D28" s="62"/>
      <c r="E28" s="46">
        <v>173.4</v>
      </c>
    </row>
    <row r="29" spans="1:5" ht="57" customHeight="1" x14ac:dyDescent="0.25">
      <c r="A29" s="60" t="s">
        <v>106</v>
      </c>
      <c r="B29" s="61"/>
      <c r="C29" s="61"/>
      <c r="D29" s="62"/>
      <c r="E29" s="46">
        <v>8428.7999999999993</v>
      </c>
    </row>
    <row r="30" spans="1:5" ht="14.4" customHeight="1" x14ac:dyDescent="0.25">
      <c r="A30" s="60" t="s">
        <v>107</v>
      </c>
      <c r="B30" s="61"/>
      <c r="C30" s="61"/>
      <c r="D30" s="62"/>
      <c r="E30" s="46">
        <v>11</v>
      </c>
    </row>
    <row r="31" spans="1:5" ht="16.2" customHeight="1" x14ac:dyDescent="0.25">
      <c r="A31" s="60" t="s">
        <v>108</v>
      </c>
      <c r="B31" s="61"/>
      <c r="C31" s="61"/>
      <c r="D31" s="62"/>
      <c r="E31" s="46">
        <v>756.1</v>
      </c>
    </row>
    <row r="32" spans="1:5" ht="16.2" customHeight="1" x14ac:dyDescent="0.25">
      <c r="A32" s="60" t="s">
        <v>109</v>
      </c>
      <c r="B32" s="61"/>
      <c r="C32" s="61"/>
      <c r="D32" s="62"/>
      <c r="E32" s="46">
        <v>3621.3</v>
      </c>
    </row>
    <row r="33" spans="1:5" ht="27.6" customHeight="1" x14ac:dyDescent="0.25">
      <c r="A33" s="60" t="s">
        <v>110</v>
      </c>
      <c r="B33" s="61"/>
      <c r="C33" s="61"/>
      <c r="D33" s="62"/>
      <c r="E33" s="46">
        <v>30.2</v>
      </c>
    </row>
    <row r="34" spans="1:5" ht="28.2" customHeight="1" x14ac:dyDescent="0.25">
      <c r="A34" s="60" t="s">
        <v>111</v>
      </c>
      <c r="B34" s="61"/>
      <c r="C34" s="61"/>
      <c r="D34" s="62"/>
      <c r="E34" s="46">
        <v>3262.3</v>
      </c>
    </row>
    <row r="35" spans="1:5" ht="44.4" customHeight="1" x14ac:dyDescent="0.25">
      <c r="A35" s="60" t="s">
        <v>112</v>
      </c>
      <c r="B35" s="61"/>
      <c r="C35" s="61"/>
      <c r="D35" s="62"/>
      <c r="E35" s="46">
        <v>6409.8</v>
      </c>
    </row>
    <row r="36" spans="1:5" ht="43.2" customHeight="1" x14ac:dyDescent="0.25">
      <c r="A36" s="60" t="s">
        <v>113</v>
      </c>
      <c r="B36" s="61"/>
      <c r="C36" s="61"/>
      <c r="D36" s="62"/>
      <c r="E36" s="46">
        <v>1872.5</v>
      </c>
    </row>
    <row r="37" spans="1:5" ht="16.2" customHeight="1" x14ac:dyDescent="0.25">
      <c r="A37" s="60" t="s">
        <v>114</v>
      </c>
      <c r="B37" s="61"/>
      <c r="C37" s="61"/>
      <c r="D37" s="62"/>
      <c r="E37" s="46">
        <v>22893.1</v>
      </c>
    </row>
    <row r="38" spans="1:5" ht="14.4" customHeight="1" x14ac:dyDescent="0.25">
      <c r="A38" s="60" t="s">
        <v>115</v>
      </c>
      <c r="B38" s="61"/>
      <c r="C38" s="61"/>
      <c r="D38" s="62"/>
      <c r="E38" s="46">
        <v>1592.6</v>
      </c>
    </row>
    <row r="39" spans="1:5" ht="28.8" customHeight="1" x14ac:dyDescent="0.25">
      <c r="A39" s="60" t="s">
        <v>116</v>
      </c>
      <c r="B39" s="61"/>
      <c r="C39" s="61"/>
      <c r="D39" s="62"/>
      <c r="E39" s="46">
        <v>15.7</v>
      </c>
    </row>
    <row r="40" spans="1:5" ht="84" customHeight="1" x14ac:dyDescent="0.25">
      <c r="A40" s="60" t="s">
        <v>117</v>
      </c>
      <c r="B40" s="61"/>
      <c r="C40" s="61"/>
      <c r="D40" s="62"/>
      <c r="E40" s="46">
        <v>255.7</v>
      </c>
    </row>
    <row r="41" spans="1:5" ht="27" customHeight="1" x14ac:dyDescent="0.25">
      <c r="A41" s="60" t="s">
        <v>118</v>
      </c>
      <c r="B41" s="61"/>
      <c r="C41" s="61"/>
      <c r="D41" s="62"/>
      <c r="E41" s="46">
        <v>57.6</v>
      </c>
    </row>
    <row r="42" spans="1:5" ht="18.600000000000001" customHeight="1" x14ac:dyDescent="0.25">
      <c r="A42" s="60" t="s">
        <v>119</v>
      </c>
      <c r="B42" s="61"/>
      <c r="C42" s="61"/>
      <c r="D42" s="62"/>
      <c r="E42" s="46">
        <v>409981.9</v>
      </c>
    </row>
    <row r="43" spans="1:5" ht="30" customHeight="1" x14ac:dyDescent="0.25">
      <c r="A43" s="60" t="s">
        <v>120</v>
      </c>
      <c r="B43" s="61"/>
      <c r="C43" s="61"/>
      <c r="D43" s="62"/>
      <c r="E43" s="46">
        <v>2992.3</v>
      </c>
    </row>
    <row r="44" spans="1:5" ht="13.8" customHeight="1" x14ac:dyDescent="0.25">
      <c r="A44" s="60" t="s">
        <v>121</v>
      </c>
      <c r="B44" s="61"/>
      <c r="C44" s="61"/>
      <c r="D44" s="62"/>
      <c r="E44" s="46">
        <v>12018.5</v>
      </c>
    </row>
    <row r="45" spans="1:5" x14ac:dyDescent="0.25">
      <c r="A45" s="51" t="s">
        <v>5</v>
      </c>
      <c r="B45" s="52"/>
      <c r="C45" s="52"/>
      <c r="D45" s="52"/>
      <c r="E45" s="13">
        <f>'Муниципальные районы'!B27-Учреждения!E5+'Муниципальные районы'!B26</f>
        <v>1044446.0000799999</v>
      </c>
    </row>
    <row r="46" spans="1:5" x14ac:dyDescent="0.25">
      <c r="A46" s="15"/>
      <c r="B46" s="16"/>
      <c r="C46" s="16"/>
      <c r="D46" s="6"/>
      <c r="E46" s="17"/>
    </row>
    <row r="47" spans="1:5" x14ac:dyDescent="0.25">
      <c r="A47" s="53" t="s">
        <v>14</v>
      </c>
      <c r="B47" s="55" t="s">
        <v>6</v>
      </c>
      <c r="C47" s="56" t="s">
        <v>7</v>
      </c>
      <c r="D47" s="56"/>
      <c r="E47" s="56"/>
    </row>
    <row r="48" spans="1:5" ht="82.8" x14ac:dyDescent="0.25">
      <c r="A48" s="54"/>
      <c r="B48" s="55"/>
      <c r="C48" s="18" t="s">
        <v>8</v>
      </c>
      <c r="D48" s="18" t="s">
        <v>9</v>
      </c>
      <c r="E48" s="18" t="s">
        <v>10</v>
      </c>
    </row>
    <row r="49" spans="1:6" x14ac:dyDescent="0.25">
      <c r="A49" s="19" t="s">
        <v>53</v>
      </c>
      <c r="B49" s="42">
        <v>1867.93975</v>
      </c>
      <c r="C49" s="42">
        <v>192</v>
      </c>
      <c r="D49" s="42">
        <v>57.984000000000002</v>
      </c>
      <c r="E49" s="42"/>
      <c r="F49" s="41"/>
    </row>
    <row r="50" spans="1:6" x14ac:dyDescent="0.25">
      <c r="A50" s="19" t="s">
        <v>54</v>
      </c>
      <c r="B50" s="42">
        <v>6351.25</v>
      </c>
      <c r="C50" s="42">
        <v>2300</v>
      </c>
      <c r="D50" s="42">
        <v>541</v>
      </c>
      <c r="E50" s="42"/>
      <c r="F50" s="41"/>
    </row>
    <row r="51" spans="1:6" x14ac:dyDescent="0.25">
      <c r="A51" s="19" t="s">
        <v>55</v>
      </c>
      <c r="B51" s="42">
        <v>15944.061170000001</v>
      </c>
      <c r="C51" s="42">
        <v>6480.3921899999996</v>
      </c>
      <c r="D51" s="42">
        <v>6292.2769600000001</v>
      </c>
      <c r="E51" s="42">
        <v>380.03500000000003</v>
      </c>
      <c r="F51" s="41"/>
    </row>
    <row r="52" spans="1:6" ht="27.6" x14ac:dyDescent="0.25">
      <c r="A52" s="19" t="s">
        <v>56</v>
      </c>
      <c r="B52" s="42">
        <v>2108.14599</v>
      </c>
      <c r="C52" s="42">
        <v>391.11865</v>
      </c>
      <c r="D52" s="42"/>
      <c r="E52" s="42"/>
      <c r="F52" s="41"/>
    </row>
    <row r="53" spans="1:6" x14ac:dyDescent="0.25">
      <c r="A53" s="19" t="s">
        <v>57</v>
      </c>
      <c r="B53" s="42">
        <v>6335.0888500000001</v>
      </c>
      <c r="C53" s="42">
        <v>5265.0390900000002</v>
      </c>
      <c r="D53" s="42"/>
      <c r="E53" s="42"/>
      <c r="F53" s="41"/>
    </row>
    <row r="54" spans="1:6" x14ac:dyDescent="0.25">
      <c r="A54" s="19" t="s">
        <v>58</v>
      </c>
      <c r="B54" s="42">
        <v>1296.74738</v>
      </c>
      <c r="C54" s="42">
        <v>1260</v>
      </c>
      <c r="D54" s="42"/>
      <c r="E54" s="42"/>
      <c r="F54" s="41"/>
    </row>
    <row r="55" spans="1:6" ht="27.6" x14ac:dyDescent="0.25">
      <c r="A55" s="19" t="s">
        <v>59</v>
      </c>
      <c r="B55" s="42">
        <v>25484.80992</v>
      </c>
      <c r="C55" s="42"/>
      <c r="D55" s="42"/>
      <c r="E55" s="42"/>
      <c r="F55" s="41"/>
    </row>
    <row r="56" spans="1:6" x14ac:dyDescent="0.25">
      <c r="A56" s="19" t="s">
        <v>60</v>
      </c>
      <c r="B56" s="42">
        <v>28666.113700000002</v>
      </c>
      <c r="C56" s="42"/>
      <c r="D56" s="42"/>
      <c r="E56" s="42"/>
      <c r="F56" s="41"/>
    </row>
    <row r="57" spans="1:6" x14ac:dyDescent="0.25">
      <c r="A57" s="19" t="s">
        <v>61</v>
      </c>
      <c r="B57" s="42">
        <v>68329.232879999996</v>
      </c>
      <c r="C57" s="42">
        <v>2465.39</v>
      </c>
      <c r="D57" s="42">
        <v>1400</v>
      </c>
      <c r="E57" s="42"/>
      <c r="F57" s="41"/>
    </row>
    <row r="58" spans="1:6" x14ac:dyDescent="0.25">
      <c r="A58" s="19" t="s">
        <v>62</v>
      </c>
      <c r="B58" s="42">
        <v>48146.597410000002</v>
      </c>
      <c r="C58" s="42"/>
      <c r="D58" s="42"/>
      <c r="E58" s="42">
        <v>355.49941000000001</v>
      </c>
      <c r="F58" s="41"/>
    </row>
    <row r="59" spans="1:6" x14ac:dyDescent="0.25">
      <c r="A59" s="19" t="s">
        <v>63</v>
      </c>
      <c r="B59" s="42">
        <v>336381.92473999999</v>
      </c>
      <c r="C59" s="42">
        <v>550</v>
      </c>
      <c r="D59" s="42"/>
      <c r="E59" s="42">
        <v>257910.62143999999</v>
      </c>
      <c r="F59" s="41"/>
    </row>
    <row r="60" spans="1:6" ht="27.6" x14ac:dyDescent="0.25">
      <c r="A60" s="19" t="s">
        <v>64</v>
      </c>
      <c r="B60" s="42">
        <v>161869.54394999999</v>
      </c>
      <c r="C60" s="42">
        <v>6950</v>
      </c>
      <c r="D60" s="42"/>
      <c r="E60" s="42">
        <v>96586.40681</v>
      </c>
      <c r="F60" s="41"/>
    </row>
    <row r="61" spans="1:6" x14ac:dyDescent="0.25">
      <c r="A61" s="19" t="s">
        <v>65</v>
      </c>
      <c r="B61" s="42">
        <v>20479.660929999998</v>
      </c>
      <c r="C61" s="42"/>
      <c r="D61" s="42">
        <v>552.11865</v>
      </c>
      <c r="E61" s="42"/>
      <c r="F61" s="41"/>
    </row>
    <row r="62" spans="1:6" x14ac:dyDescent="0.25">
      <c r="A62" s="19" t="s">
        <v>66</v>
      </c>
      <c r="B62" s="42">
        <v>5127.6384200000002</v>
      </c>
      <c r="C62" s="42">
        <v>2000</v>
      </c>
      <c r="D62" s="42"/>
      <c r="E62" s="42"/>
      <c r="F62" s="41"/>
    </row>
    <row r="63" spans="1:6" x14ac:dyDescent="0.25">
      <c r="A63" s="19" t="s">
        <v>67</v>
      </c>
      <c r="B63" s="42">
        <v>28500.194</v>
      </c>
      <c r="C63" s="42">
        <v>1600</v>
      </c>
      <c r="D63" s="42"/>
      <c r="E63" s="42"/>
      <c r="F63" s="41"/>
    </row>
    <row r="64" spans="1:6" x14ac:dyDescent="0.25">
      <c r="A64" s="19" t="s">
        <v>68</v>
      </c>
      <c r="B64" s="42">
        <v>1820.3302200000001</v>
      </c>
      <c r="C64" s="42">
        <v>1800</v>
      </c>
      <c r="D64" s="42"/>
      <c r="E64" s="42"/>
      <c r="F64" s="41"/>
    </row>
    <row r="65" spans="1:6" x14ac:dyDescent="0.25">
      <c r="A65" s="19" t="s">
        <v>69</v>
      </c>
      <c r="B65" s="42">
        <v>3880.3829999999998</v>
      </c>
      <c r="C65" s="42">
        <v>933.64800000000002</v>
      </c>
      <c r="D65" s="42">
        <v>517.41179</v>
      </c>
      <c r="E65" s="42">
        <v>1759.5297800000001</v>
      </c>
      <c r="F65" s="41"/>
    </row>
    <row r="66" spans="1:6" x14ac:dyDescent="0.25">
      <c r="A66" s="19" t="s">
        <v>70</v>
      </c>
      <c r="B66" s="42">
        <v>7964.6395000000002</v>
      </c>
      <c r="C66" s="42"/>
      <c r="D66" s="42"/>
      <c r="E66" s="42"/>
      <c r="F66" s="41"/>
    </row>
    <row r="67" spans="1:6" x14ac:dyDescent="0.25">
      <c r="A67" s="19" t="s">
        <v>71</v>
      </c>
      <c r="B67" s="42">
        <v>456736.45065000001</v>
      </c>
      <c r="C67" s="42"/>
      <c r="D67" s="42"/>
      <c r="E67" s="42"/>
      <c r="F67" s="41"/>
    </row>
    <row r="68" spans="1:6" x14ac:dyDescent="0.25">
      <c r="A68" s="19" t="s">
        <v>72</v>
      </c>
      <c r="B68" s="42">
        <v>11800</v>
      </c>
      <c r="C68" s="42">
        <v>9700</v>
      </c>
      <c r="D68" s="42"/>
      <c r="E68" s="42"/>
      <c r="F68" s="41"/>
    </row>
    <row r="69" spans="1:6" x14ac:dyDescent="0.25">
      <c r="A69" s="19" t="s">
        <v>73</v>
      </c>
      <c r="B69" s="42">
        <v>988</v>
      </c>
      <c r="C69" s="42">
        <v>1000</v>
      </c>
      <c r="D69" s="42"/>
      <c r="E69" s="42"/>
      <c r="F69" s="41"/>
    </row>
    <row r="70" spans="1:6" x14ac:dyDescent="0.25">
      <c r="A70" s="19" t="s">
        <v>74</v>
      </c>
      <c r="B70" s="42">
        <v>562.05310999999995</v>
      </c>
      <c r="C70" s="42">
        <v>428.5</v>
      </c>
      <c r="D70" s="42"/>
      <c r="E70" s="42"/>
      <c r="F70" s="41"/>
    </row>
    <row r="71" spans="1:6" x14ac:dyDescent="0.25">
      <c r="A71" s="19" t="s">
        <v>75</v>
      </c>
      <c r="B71" s="42">
        <v>4085.3582500000002</v>
      </c>
      <c r="C71" s="42">
        <v>1900</v>
      </c>
      <c r="D71" s="42"/>
      <c r="E71" s="42"/>
      <c r="F71" s="41"/>
    </row>
    <row r="72" spans="1:6" ht="27.6" x14ac:dyDescent="0.25">
      <c r="A72" s="19" t="s">
        <v>76</v>
      </c>
      <c r="B72" s="42">
        <v>74</v>
      </c>
      <c r="C72" s="42">
        <v>74</v>
      </c>
      <c r="D72" s="42"/>
      <c r="E72" s="42"/>
      <c r="F72" s="41"/>
    </row>
    <row r="73" spans="1:6" x14ac:dyDescent="0.25">
      <c r="A73" s="19" t="s">
        <v>77</v>
      </c>
      <c r="B73" s="42">
        <v>34509.196739999999</v>
      </c>
      <c r="C73" s="42">
        <v>600</v>
      </c>
      <c r="D73" s="42">
        <v>216.40396000000001</v>
      </c>
      <c r="E73" s="42">
        <v>1099.26178</v>
      </c>
      <c r="F73" s="41"/>
    </row>
    <row r="74" spans="1:6" x14ac:dyDescent="0.25">
      <c r="A74" s="19" t="s">
        <v>78</v>
      </c>
      <c r="B74" s="42">
        <v>420.27641</v>
      </c>
      <c r="C74" s="42"/>
      <c r="D74" s="42"/>
      <c r="E74" s="42"/>
      <c r="F74" s="41"/>
    </row>
    <row r="75" spans="1:6" x14ac:dyDescent="0.25">
      <c r="A75" s="19" t="s">
        <v>79</v>
      </c>
      <c r="B75" s="42">
        <v>5050.8</v>
      </c>
      <c r="C75" s="42">
        <v>300</v>
      </c>
      <c r="D75" s="42"/>
      <c r="E75" s="42"/>
      <c r="F75" s="41"/>
    </row>
    <row r="76" spans="1:6" x14ac:dyDescent="0.25">
      <c r="A76" s="19" t="s">
        <v>80</v>
      </c>
      <c r="B76" s="42">
        <v>258.46221000000003</v>
      </c>
      <c r="C76" s="42">
        <v>247.00886</v>
      </c>
      <c r="D76" s="42"/>
      <c r="E76" s="42"/>
      <c r="F76" s="41"/>
    </row>
    <row r="77" spans="1:6" ht="27.6" x14ac:dyDescent="0.25">
      <c r="A77" s="19" t="s">
        <v>81</v>
      </c>
      <c r="B77" s="42">
        <v>2142.00909</v>
      </c>
      <c r="C77" s="42">
        <v>1985.0492400000001</v>
      </c>
      <c r="D77" s="42"/>
      <c r="E77" s="42">
        <v>82.618600000000001</v>
      </c>
      <c r="F77" s="41"/>
    </row>
    <row r="78" spans="1:6" ht="27.6" x14ac:dyDescent="0.25">
      <c r="A78" s="19" t="s">
        <v>82</v>
      </c>
      <c r="B78" s="42">
        <v>32.81</v>
      </c>
      <c r="C78" s="42"/>
      <c r="D78" s="42"/>
      <c r="E78" s="42"/>
      <c r="F78" s="41"/>
    </row>
    <row r="79" spans="1:6" ht="27.6" x14ac:dyDescent="0.25">
      <c r="A79" s="19" t="s">
        <v>83</v>
      </c>
      <c r="B79" s="42">
        <v>7095.9099100000003</v>
      </c>
      <c r="C79" s="42"/>
      <c r="D79" s="42"/>
      <c r="E79" s="42"/>
      <c r="F79" s="41"/>
    </row>
    <row r="80" spans="1:6" ht="27.6" x14ac:dyDescent="0.25">
      <c r="A80" s="19" t="s">
        <v>84</v>
      </c>
      <c r="B80" s="42">
        <v>2749.1113599999999</v>
      </c>
      <c r="C80" s="42">
        <v>1111.9000000000001</v>
      </c>
      <c r="D80" s="42"/>
      <c r="E80" s="42"/>
      <c r="F80" s="41"/>
    </row>
    <row r="81" spans="1:6" x14ac:dyDescent="0.25">
      <c r="A81" s="20" t="s">
        <v>85</v>
      </c>
      <c r="B81" s="43">
        <v>1297058.73954</v>
      </c>
      <c r="C81" s="43">
        <v>49534.046029999998</v>
      </c>
      <c r="D81" s="43">
        <v>9577.1953599999997</v>
      </c>
      <c r="E81" s="43">
        <v>358173.97282000002</v>
      </c>
      <c r="F81" s="41"/>
    </row>
    <row r="82" spans="1:6" x14ac:dyDescent="0.25">
      <c r="B82" s="41"/>
      <c r="C82" s="41"/>
      <c r="D82" s="41"/>
      <c r="E82" s="41"/>
    </row>
  </sheetData>
  <mergeCells count="45">
    <mergeCell ref="A27:D27"/>
    <mergeCell ref="A26:D26"/>
    <mergeCell ref="A33:D33"/>
    <mergeCell ref="A32:D32"/>
    <mergeCell ref="A31:D31"/>
    <mergeCell ref="A30:D30"/>
    <mergeCell ref="A36:D36"/>
    <mergeCell ref="A35:D35"/>
    <mergeCell ref="A34:D34"/>
    <mergeCell ref="A40:D40"/>
    <mergeCell ref="A39:D39"/>
    <mergeCell ref="A38:D38"/>
    <mergeCell ref="A37:D37"/>
    <mergeCell ref="A42:D42"/>
    <mergeCell ref="A29:D29"/>
    <mergeCell ref="A28:D28"/>
    <mergeCell ref="A10:D10"/>
    <mergeCell ref="A12:D12"/>
    <mergeCell ref="A11:D11"/>
    <mergeCell ref="A22:D22"/>
    <mergeCell ref="A21:D21"/>
    <mergeCell ref="A20:D20"/>
    <mergeCell ref="A19:D19"/>
    <mergeCell ref="A15:D15"/>
    <mergeCell ref="A14:D14"/>
    <mergeCell ref="A13:D13"/>
    <mergeCell ref="A18:D18"/>
    <mergeCell ref="A17:D17"/>
    <mergeCell ref="A16:D16"/>
    <mergeCell ref="A1:E1"/>
    <mergeCell ref="A2:E2"/>
    <mergeCell ref="A5:D5"/>
    <mergeCell ref="A45:D45"/>
    <mergeCell ref="A47:A48"/>
    <mergeCell ref="B47:B48"/>
    <mergeCell ref="C47:E47"/>
    <mergeCell ref="A7:D7"/>
    <mergeCell ref="A8:D8"/>
    <mergeCell ref="A9:D9"/>
    <mergeCell ref="A25:D25"/>
    <mergeCell ref="A24:D24"/>
    <mergeCell ref="A23:D23"/>
    <mergeCell ref="A41:D41"/>
    <mergeCell ref="A44:D44"/>
    <mergeCell ref="A43:D43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</oddFooter>
  </headerFooter>
  <rowBreaks count="1" manualBreakCount="1">
    <brk id="4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view="pageBreakPreview" topLeftCell="A19" zoomScaleNormal="100" zoomScaleSheetLayoutView="100" workbookViewId="0">
      <selection activeCell="B26" sqref="B26"/>
    </sheetView>
  </sheetViews>
  <sheetFormatPr defaultColWidth="8.77734375" defaultRowHeight="13.8" x14ac:dyDescent="0.25"/>
  <cols>
    <col min="1" max="1" width="38.21875" style="31" customWidth="1"/>
    <col min="2" max="2" width="13.21875" style="31" customWidth="1"/>
    <col min="3" max="3" width="10.5546875" style="31" customWidth="1"/>
    <col min="4" max="4" width="11.44140625" style="31" customWidth="1"/>
    <col min="5" max="5" width="13.21875" style="31" customWidth="1"/>
    <col min="6" max="6" width="12.21875" style="31" customWidth="1"/>
    <col min="7" max="7" width="12.5546875" style="31" customWidth="1"/>
    <col min="8" max="8" width="12.77734375" style="31" customWidth="1"/>
    <col min="9" max="9" width="10.77734375" style="31" customWidth="1"/>
    <col min="10" max="10" width="12.77734375" style="31" customWidth="1"/>
    <col min="11" max="11" width="11" style="31" customWidth="1"/>
    <col min="12" max="13" width="11.77734375" style="31" customWidth="1"/>
    <col min="14" max="14" width="11.21875" style="31" customWidth="1"/>
    <col min="15" max="15" width="11.5546875" style="31" customWidth="1"/>
    <col min="16" max="16384" width="8.77734375" style="31"/>
  </cols>
  <sheetData>
    <row r="1" spans="1:20" s="28" customFormat="1" ht="15.6" x14ac:dyDescent="0.3">
      <c r="A1" s="27" t="s">
        <v>52</v>
      </c>
      <c r="C1" s="29" t="s">
        <v>13</v>
      </c>
    </row>
    <row r="2" spans="1:20" x14ac:dyDescent="0.25">
      <c r="A2" s="30" t="str">
        <f>TEXT(EndData2,"[$-FC19]ДД.ММ.ГГГ")</f>
        <v>13.08.2021</v>
      </c>
      <c r="B2" s="30">
        <f>A2+1</f>
        <v>44422</v>
      </c>
      <c r="C2" s="26" t="str">
        <f>TEXT(B2,"[$-FC19]ДД.ММ.ГГГ")</f>
        <v>14.08.2021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.6" x14ac:dyDescent="0.25">
      <c r="A4" s="21" t="s">
        <v>31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>
        <v>25826</v>
      </c>
      <c r="M4" s="24"/>
      <c r="N4" s="24"/>
      <c r="O4" s="24"/>
      <c r="P4" s="44">
        <v>25826</v>
      </c>
      <c r="Q4" s="32"/>
      <c r="R4" s="32"/>
      <c r="S4" s="32"/>
      <c r="T4" s="32"/>
    </row>
    <row r="5" spans="1:20" ht="26.4" x14ac:dyDescent="0.25">
      <c r="A5" s="21" t="s">
        <v>32</v>
      </c>
      <c r="B5" s="24">
        <v>100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44">
        <v>100</v>
      </c>
      <c r="Q5" s="32"/>
      <c r="R5" s="32"/>
      <c r="S5" s="32"/>
      <c r="T5" s="32"/>
    </row>
    <row r="6" spans="1:20" ht="39.6" x14ac:dyDescent="0.25">
      <c r="A6" s="21" t="s">
        <v>33</v>
      </c>
      <c r="B6" s="24">
        <v>21914.267189999999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4">
        <v>21914.267189999999</v>
      </c>
      <c r="Q6" s="32"/>
      <c r="R6" s="32"/>
      <c r="S6" s="32"/>
      <c r="T6" s="32"/>
    </row>
    <row r="7" spans="1:20" ht="105.6" x14ac:dyDescent="0.25">
      <c r="A7" s="21" t="s">
        <v>34</v>
      </c>
      <c r="B7" s="24"/>
      <c r="C7" s="24">
        <v>8536.2479999999996</v>
      </c>
      <c r="D7" s="24"/>
      <c r="E7" s="24"/>
      <c r="F7" s="24"/>
      <c r="G7" s="24"/>
      <c r="H7" s="24"/>
      <c r="I7" s="24"/>
      <c r="J7" s="24">
        <v>61.366070000000001</v>
      </c>
      <c r="K7" s="24"/>
      <c r="L7" s="24">
        <v>1854.0495000000001</v>
      </c>
      <c r="M7" s="24"/>
      <c r="N7" s="24">
        <v>20</v>
      </c>
      <c r="O7" s="24"/>
      <c r="P7" s="44">
        <v>10471.663570000001</v>
      </c>
      <c r="Q7" s="32"/>
      <c r="R7" s="32"/>
      <c r="S7" s="32"/>
      <c r="T7" s="32"/>
    </row>
    <row r="8" spans="1:20" ht="52.8" x14ac:dyDescent="0.25">
      <c r="A8" s="21" t="s">
        <v>35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>
        <v>-10.409610000000001</v>
      </c>
      <c r="M8" s="24"/>
      <c r="N8" s="24"/>
      <c r="O8" s="24"/>
      <c r="P8" s="44">
        <v>-10.409610000000001</v>
      </c>
      <c r="Q8" s="32"/>
      <c r="R8" s="32"/>
      <c r="S8" s="32"/>
      <c r="T8" s="32"/>
    </row>
    <row r="9" spans="1:20" ht="105.6" x14ac:dyDescent="0.25">
      <c r="A9" s="21" t="s">
        <v>36</v>
      </c>
      <c r="B9" s="24">
        <v>14442.977010000001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4">
        <v>14442.977010000001</v>
      </c>
      <c r="Q9" s="32"/>
      <c r="R9" s="32"/>
      <c r="S9" s="32"/>
      <c r="T9" s="32"/>
    </row>
    <row r="10" spans="1:20" ht="316.8" x14ac:dyDescent="0.25">
      <c r="A10" s="21" t="s">
        <v>37</v>
      </c>
      <c r="B10" s="24"/>
      <c r="C10" s="24">
        <v>500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4">
        <v>500</v>
      </c>
      <c r="Q10" s="32"/>
      <c r="R10" s="32"/>
      <c r="S10" s="32"/>
      <c r="T10" s="32"/>
    </row>
    <row r="11" spans="1:20" ht="158.4" x14ac:dyDescent="0.25">
      <c r="A11" s="21" t="s">
        <v>38</v>
      </c>
      <c r="B11" s="24">
        <v>22938.8256</v>
      </c>
      <c r="C11" s="24">
        <v>50000</v>
      </c>
      <c r="D11" s="24"/>
      <c r="E11" s="24"/>
      <c r="F11" s="24">
        <v>2002</v>
      </c>
      <c r="G11" s="24"/>
      <c r="H11" s="24"/>
      <c r="I11" s="24">
        <v>892</v>
      </c>
      <c r="J11" s="24"/>
      <c r="K11" s="24"/>
      <c r="L11" s="24"/>
      <c r="M11" s="24"/>
      <c r="N11" s="24">
        <v>5000</v>
      </c>
      <c r="O11" s="24">
        <v>3160.8249999999998</v>
      </c>
      <c r="P11" s="44">
        <v>83993.650599999994</v>
      </c>
      <c r="Q11" s="32"/>
      <c r="R11" s="32"/>
      <c r="S11" s="32"/>
      <c r="T11" s="32"/>
    </row>
    <row r="12" spans="1:20" ht="92.4" x14ac:dyDescent="0.25">
      <c r="A12" s="21" t="s">
        <v>39</v>
      </c>
      <c r="B12" s="24"/>
      <c r="C12" s="24"/>
      <c r="D12" s="24"/>
      <c r="E12" s="24"/>
      <c r="F12" s="24"/>
      <c r="G12" s="24">
        <v>76.207920000000001</v>
      </c>
      <c r="H12" s="24"/>
      <c r="I12" s="24"/>
      <c r="J12" s="24"/>
      <c r="K12" s="24"/>
      <c r="L12" s="24"/>
      <c r="M12" s="24"/>
      <c r="N12" s="24"/>
      <c r="O12" s="24"/>
      <c r="P12" s="44">
        <v>76.207920000000001</v>
      </c>
      <c r="Q12" s="32"/>
      <c r="R12" s="32"/>
      <c r="S12" s="32"/>
      <c r="T12" s="32"/>
    </row>
    <row r="13" spans="1:20" ht="132" x14ac:dyDescent="0.25">
      <c r="A13" s="21" t="s">
        <v>40</v>
      </c>
      <c r="B13" s="24">
        <v>11.965780000000001</v>
      </c>
      <c r="C13" s="24">
        <v>7.3644999999999996</v>
      </c>
      <c r="D13" s="24"/>
      <c r="E13" s="24"/>
      <c r="F13" s="24"/>
      <c r="G13" s="24"/>
      <c r="H13" s="24">
        <v>3.7250000000000001</v>
      </c>
      <c r="I13" s="24"/>
      <c r="J13" s="24">
        <v>3.7250000000000001</v>
      </c>
      <c r="K13" s="24"/>
      <c r="L13" s="24"/>
      <c r="M13" s="24"/>
      <c r="N13" s="24"/>
      <c r="O13" s="24"/>
      <c r="P13" s="44">
        <v>26.780280000000001</v>
      </c>
      <c r="Q13" s="32"/>
      <c r="R13" s="32"/>
      <c r="S13" s="32"/>
      <c r="T13" s="32"/>
    </row>
    <row r="14" spans="1:20" ht="118.8" x14ac:dyDescent="0.25">
      <c r="A14" s="21" t="s">
        <v>41</v>
      </c>
      <c r="B14" s="24"/>
      <c r="C14" s="24"/>
      <c r="D14" s="24"/>
      <c r="E14" s="24">
        <v>107.85714</v>
      </c>
      <c r="F14" s="24">
        <v>93</v>
      </c>
      <c r="G14" s="24">
        <v>288.17</v>
      </c>
      <c r="H14" s="24">
        <v>30.4</v>
      </c>
      <c r="I14" s="24">
        <v>20</v>
      </c>
      <c r="J14" s="24"/>
      <c r="K14" s="24"/>
      <c r="L14" s="24"/>
      <c r="M14" s="24"/>
      <c r="N14" s="24"/>
      <c r="O14" s="24"/>
      <c r="P14" s="44">
        <v>539.42714000000001</v>
      </c>
      <c r="Q14" s="32"/>
      <c r="R14" s="32"/>
      <c r="S14" s="32"/>
      <c r="T14" s="32"/>
    </row>
    <row r="15" spans="1:20" ht="118.8" x14ac:dyDescent="0.25">
      <c r="A15" s="21" t="s">
        <v>42</v>
      </c>
      <c r="B15" s="24">
        <v>39120.476210000001</v>
      </c>
      <c r="C15" s="24">
        <v>22000</v>
      </c>
      <c r="D15" s="24"/>
      <c r="E15" s="24"/>
      <c r="F15" s="24">
        <v>2107.41</v>
      </c>
      <c r="G15" s="24"/>
      <c r="H15" s="24">
        <v>2200</v>
      </c>
      <c r="I15" s="24">
        <v>600</v>
      </c>
      <c r="J15" s="24"/>
      <c r="K15" s="24"/>
      <c r="L15" s="24"/>
      <c r="M15" s="24"/>
      <c r="N15" s="24">
        <v>2000</v>
      </c>
      <c r="O15" s="24">
        <v>834.49890000000005</v>
      </c>
      <c r="P15" s="44">
        <v>68862.385110000003</v>
      </c>
      <c r="Q15" s="32"/>
      <c r="R15" s="32"/>
      <c r="S15" s="32"/>
      <c r="T15" s="32"/>
    </row>
    <row r="16" spans="1:20" ht="92.4" x14ac:dyDescent="0.25">
      <c r="A16" s="21" t="s">
        <v>43</v>
      </c>
      <c r="B16" s="24">
        <v>134.16831999999999</v>
      </c>
      <c r="C16" s="24">
        <v>450.44900000000001</v>
      </c>
      <c r="D16" s="24"/>
      <c r="E16" s="24"/>
      <c r="F16" s="24"/>
      <c r="G16" s="24">
        <v>19.414000000000001</v>
      </c>
      <c r="H16" s="24"/>
      <c r="I16" s="24"/>
      <c r="J16" s="24"/>
      <c r="K16" s="24"/>
      <c r="L16" s="24"/>
      <c r="M16" s="24"/>
      <c r="N16" s="24"/>
      <c r="O16" s="24"/>
      <c r="P16" s="44">
        <v>604.03132000000005</v>
      </c>
      <c r="Q16" s="32"/>
      <c r="R16" s="32"/>
      <c r="S16" s="32"/>
      <c r="T16" s="32"/>
    </row>
    <row r="17" spans="1:20" ht="79.2" x14ac:dyDescent="0.25">
      <c r="A17" s="21" t="s">
        <v>44</v>
      </c>
      <c r="B17" s="24"/>
      <c r="C17" s="24"/>
      <c r="D17" s="24"/>
      <c r="E17" s="24">
        <v>708.65144999999995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4">
        <v>708.65144999999995</v>
      </c>
      <c r="Q17" s="32"/>
      <c r="R17" s="32"/>
      <c r="S17" s="32"/>
      <c r="T17" s="32"/>
    </row>
    <row r="18" spans="1:20" ht="79.2" x14ac:dyDescent="0.25">
      <c r="A18" s="21" t="s">
        <v>45</v>
      </c>
      <c r="B18" s="24">
        <v>41912.498979999997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v>41912.498979999997</v>
      </c>
      <c r="Q18" s="32"/>
      <c r="R18" s="32"/>
      <c r="S18" s="32"/>
      <c r="T18" s="32"/>
    </row>
    <row r="19" spans="1:20" ht="52.8" x14ac:dyDescent="0.25">
      <c r="A19" s="21" t="s">
        <v>46</v>
      </c>
      <c r="B19" s="24"/>
      <c r="C19" s="24">
        <v>3134.9812999999999</v>
      </c>
      <c r="D19" s="24"/>
      <c r="E19" s="24"/>
      <c r="F19" s="24"/>
      <c r="G19" s="24"/>
      <c r="H19" s="24"/>
      <c r="I19" s="24"/>
      <c r="J19" s="24">
        <v>2393.6616600000002</v>
      </c>
      <c r="K19" s="24"/>
      <c r="L19" s="24"/>
      <c r="M19" s="24"/>
      <c r="N19" s="24"/>
      <c r="O19" s="24"/>
      <c r="P19" s="44">
        <v>5528.6429600000001</v>
      </c>
      <c r="Q19" s="32"/>
      <c r="R19" s="32"/>
      <c r="S19" s="32"/>
      <c r="T19" s="32"/>
    </row>
    <row r="20" spans="1:20" ht="79.2" x14ac:dyDescent="0.25">
      <c r="A20" s="21" t="s">
        <v>47</v>
      </c>
      <c r="B20" s="24"/>
      <c r="C20" s="24">
        <v>4866.9198699999997</v>
      </c>
      <c r="D20" s="24">
        <v>3210.4162000000001</v>
      </c>
      <c r="E20" s="24">
        <v>3123.22786</v>
      </c>
      <c r="F20" s="24"/>
      <c r="G20" s="24">
        <v>2456.9437400000002</v>
      </c>
      <c r="H20" s="24"/>
      <c r="I20" s="24"/>
      <c r="J20" s="24"/>
      <c r="K20" s="24"/>
      <c r="L20" s="24"/>
      <c r="M20" s="24"/>
      <c r="N20" s="24"/>
      <c r="O20" s="24"/>
      <c r="P20" s="44">
        <v>13657.507670000001</v>
      </c>
      <c r="Q20" s="32"/>
      <c r="R20" s="32"/>
      <c r="S20" s="32"/>
      <c r="T20" s="32"/>
    </row>
    <row r="21" spans="1:20" ht="39.6" x14ac:dyDescent="0.25">
      <c r="A21" s="21" t="s">
        <v>48</v>
      </c>
      <c r="B21" s="24"/>
      <c r="C21" s="24">
        <v>15672.33294</v>
      </c>
      <c r="D21" s="24">
        <v>3073.5915</v>
      </c>
      <c r="E21" s="24">
        <v>3074.8566599999999</v>
      </c>
      <c r="F21" s="24">
        <v>4654.3146999999999</v>
      </c>
      <c r="G21" s="24"/>
      <c r="H21" s="24">
        <v>3425.5805399999999</v>
      </c>
      <c r="I21" s="24"/>
      <c r="J21" s="24"/>
      <c r="K21" s="24"/>
      <c r="L21" s="24">
        <v>7866.1757500000003</v>
      </c>
      <c r="M21" s="24">
        <v>6423.7286000000004</v>
      </c>
      <c r="N21" s="24"/>
      <c r="O21" s="24">
        <v>8603.0874600000006</v>
      </c>
      <c r="P21" s="44">
        <v>52793.668149999998</v>
      </c>
      <c r="Q21" s="32"/>
      <c r="R21" s="32"/>
      <c r="S21" s="32"/>
      <c r="T21" s="32"/>
    </row>
    <row r="22" spans="1:20" ht="66" x14ac:dyDescent="0.25">
      <c r="A22" s="21" t="s">
        <v>49</v>
      </c>
      <c r="B22" s="24"/>
      <c r="C22" s="24"/>
      <c r="D22" s="24"/>
      <c r="E22" s="24"/>
      <c r="F22" s="24">
        <v>120.3048</v>
      </c>
      <c r="G22" s="24"/>
      <c r="H22" s="24"/>
      <c r="I22" s="24"/>
      <c r="J22" s="24"/>
      <c r="K22" s="24"/>
      <c r="L22" s="24"/>
      <c r="M22" s="24"/>
      <c r="N22" s="24"/>
      <c r="O22" s="24"/>
      <c r="P22" s="44">
        <v>120.3048</v>
      </c>
      <c r="Q22" s="32"/>
      <c r="R22" s="32"/>
      <c r="S22" s="32"/>
      <c r="T22" s="32"/>
    </row>
    <row r="23" spans="1:20" ht="39.6" x14ac:dyDescent="0.25">
      <c r="A23" s="21" t="s">
        <v>50</v>
      </c>
      <c r="B23" s="24"/>
      <c r="C23" s="24"/>
      <c r="D23" s="24"/>
      <c r="E23" s="24"/>
      <c r="F23" s="24"/>
      <c r="G23" s="24"/>
      <c r="H23" s="24"/>
      <c r="I23" s="24"/>
      <c r="J23" s="24">
        <v>137.10599999999999</v>
      </c>
      <c r="K23" s="24"/>
      <c r="L23" s="24"/>
      <c r="M23" s="24"/>
      <c r="N23" s="24"/>
      <c r="O23" s="24"/>
      <c r="P23" s="44">
        <v>137.10599999999999</v>
      </c>
      <c r="Q23" s="32"/>
      <c r="R23" s="32"/>
      <c r="S23" s="32"/>
      <c r="T23" s="32"/>
    </row>
    <row r="24" spans="1:20" x14ac:dyDescent="0.25">
      <c r="A24" s="22" t="s">
        <v>51</v>
      </c>
      <c r="B24" s="25">
        <v>140575.17908999999</v>
      </c>
      <c r="C24" s="25">
        <v>105168.29561</v>
      </c>
      <c r="D24" s="25">
        <v>6284.0077000000001</v>
      </c>
      <c r="E24" s="25">
        <v>7014.5931099999998</v>
      </c>
      <c r="F24" s="25">
        <v>8977.0295000000006</v>
      </c>
      <c r="G24" s="25">
        <v>2840.7356599999998</v>
      </c>
      <c r="H24" s="25">
        <v>5659.7055399999999</v>
      </c>
      <c r="I24" s="25">
        <v>1512</v>
      </c>
      <c r="J24" s="25">
        <v>2595.8587299999999</v>
      </c>
      <c r="K24" s="25"/>
      <c r="L24" s="25">
        <v>35535.815640000001</v>
      </c>
      <c r="M24" s="25">
        <v>6423.7286000000004</v>
      </c>
      <c r="N24" s="25">
        <v>7020</v>
      </c>
      <c r="O24" s="25">
        <v>12598.41136</v>
      </c>
      <c r="P24" s="44">
        <v>342205.36054000002</v>
      </c>
      <c r="Q24" s="40"/>
      <c r="R24" s="40"/>
      <c r="S24" s="40"/>
      <c r="T24" s="40"/>
    </row>
    <row r="25" spans="1:20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20" x14ac:dyDescent="0.25">
      <c r="A26" s="36" t="s">
        <v>30</v>
      </c>
      <c r="B26" s="45">
        <f>P24+Учреждения!B81</f>
        <v>1639264.10008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20" ht="32.25" customHeight="1" x14ac:dyDescent="0.25">
      <c r="A27" s="36" t="str">
        <f>CONCATENATE("Остатки бюджетных средств на ",C2,"г.")</f>
        <v>Остатки бюджетных средств на 14.08.2021г.</v>
      </c>
      <c r="B27" s="45">
        <v>1940083.5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2021-08-17T01:42:16Z</dcterms:modified>
</cp:coreProperties>
</file>