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Учреждения!$50:$51</definedName>
    <definedName name="_xlnm.Print_Area" localSheetId="1">'Муниципальные районы'!$A$1:$P$25</definedName>
    <definedName name="_xlnm.Print_Area" localSheetId="0">Учреждения!$A$1:$E$83</definedName>
  </definedNames>
  <calcPr calcId="162913"/>
</workbook>
</file>

<file path=xl/calcChain.xml><?xml version="1.0" encoding="utf-8"?>
<calcChain xmlns="http://schemas.openxmlformats.org/spreadsheetml/2006/main">
  <c r="E8" i="1" l="1"/>
  <c r="E9" i="1"/>
  <c r="E48" i="1"/>
  <c r="B23" i="2"/>
  <c r="A2" i="2" l="1"/>
  <c r="B2" i="2" s="1"/>
  <c r="C2" i="2" s="1"/>
  <c r="A2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<sst xmlns="http://schemas.openxmlformats.org/spreadsheetml/2006/main" count="120" uniqueCount="119">
  <si>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</si>
  <si>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</si>
  <si>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</si>
  <si>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</si>
  <si>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</si>
  <si>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</si>
  <si>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</si>
  <si>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</si>
  <si>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</si>
  <si>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</si>
  <si>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</si>
  <si>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</si>
  <si>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</si>
  <si>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</si>
  <si>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</si>
  <si>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</si>
  <si>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</si>
  <si>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</si>
  <si>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</si>
  <si>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</si>
  <si>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</si>
  <si>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</si>
  <si>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</si>
  <si>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</si>
  <si>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</si>
  <si>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</si>
  <si>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</si>
  <si>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</si>
  <si>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</si>
  <si>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</si>
  <si>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</si>
  <si>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</si>
  <si>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</si>
  <si>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</si>
  <si>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</si>
  <si>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</si>
  <si>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</si>
  <si>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</si>
  <si>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</si>
  <si>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</si>
  <si>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</si>
  <si>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</si>
  <si>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</si>
  <si>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Государственная поддержка отрасли культуры</t>
  </si>
  <si>
    <t>Реализация программ формирования современной городской среды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</si>
  <si>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</si>
  <si>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</si>
  <si>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экономического и социального развития коренных малочисленных народов Севера, Сибири и Дальнего Востока</t>
  </si>
  <si>
    <t>Всего:</t>
  </si>
  <si>
    <t>20.08.2021</t>
  </si>
  <si>
    <t>Законодательное Собрание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</si>
  <si>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</si>
  <si>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</si>
  <si>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</si>
  <si>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</si>
  <si>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</si>
  <si>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</si>
  <si>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</si>
  <si>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</si>
  <si>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</si>
  <si>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</si>
  <si>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</si>
  <si>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</si>
  <si>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</si>
  <si>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</si>
  <si>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</si>
  <si>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</si>
  <si>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</si>
  <si>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</si>
  <si>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</si>
  <si>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</si>
  <si>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</si>
  <si>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</si>
  <si>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</si>
  <si>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</si>
  <si>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</si>
  <si>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</si>
  <si>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</si>
  <si>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</si>
  <si>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</si>
  <si>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16.08.2021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</si>
  <si>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</si>
  <si>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</si>
  <si>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</si>
  <si>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</si>
  <si>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</si>
  <si>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</si>
  <si>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</si>
  <si>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</si>
  <si>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</si>
  <si>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</si>
  <si>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</si>
  <si>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</si>
  <si>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</t>
  </si>
  <si>
    <t>Субсидии бюджетам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</si>
  <si>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</si>
  <si>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</si>
  <si>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творческой деятельности и техническое оснащение детских и кукольных театров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</si>
  <si>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</si>
  <si>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</si>
  <si>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</si>
  <si>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</si>
  <si>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</si>
  <si>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</si>
  <si>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</si>
  <si>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</si>
  <si>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</si>
  <si>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</si>
  <si>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</si>
  <si>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</si>
  <si>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</si>
  <si>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</si>
  <si>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</si>
  <si>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</si>
  <si>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</si>
  <si>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</si>
  <si>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</si>
  <si>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</si>
  <si>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бюджетам, за счет средств резервного фонда Правительства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</si>
</sst>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12" xfId="1" applyNumberFormat="1" applyFont="1" applyFill="1" applyBorder="1" applyAlignment="1" applyProtection="1">
      <alignment horizontal="left" vertical="center" wrapText="1"/>
    </xf>
    <xf numFmtId="49" fontId="17" fillId="0" borderId="11" xfId="1" applyNumberFormat="1" applyFont="1" applyFill="1" applyBorder="1" applyAlignment="1" applyProtection="1">
      <alignment horizontal="left" vertical="center" wrapText="1"/>
    </xf>
    <xf numFmtId="170" fontId="17" fillId="0" borderId="7" xfId="1" applyNumberFormat="1" applyFont="1" applyFill="1" applyBorder="1" applyAlignment="1" applyProtection="1">
      <alignment horizontal="right" vertical="center"/>
    </xf>
    <xf numFmtId="49" fontId="17" fillId="0" borderId="13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A20" sqref="A20:D20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80</v>
      </c>
      <c r="G1" s="38" t="str">
        <f>TEXT(F1,"[$-FC19]ДД ММММ")</f>
        <v>16 августа</v>
      </c>
      <c r="H1" s="38" t="str">
        <f>TEXT(F1,"[$-FC19]ДД.ММ.ГГГ \г")</f>
        <v>16.08.2021 г</v>
      </c>
    </row>
    <row r="2" spans="1:9" ht="15.6" x14ac:dyDescent="0.3">
      <c r="A2" s="46" t="str">
        <f>CONCATENATE("с ",G1," по ",G2,"ода")</f>
        <v>с 16 августа по 20 августа 2021 года</v>
      </c>
      <c r="B2" s="46"/>
      <c r="C2" s="46"/>
      <c r="D2" s="46"/>
      <c r="E2" s="46"/>
      <c r="F2" s="37" t="s">
        <v>49</v>
      </c>
      <c r="G2" s="38" t="str">
        <f>TEXT(F2,"[$-FC19]ДД ММММ ГГГ \г")</f>
        <v>20 августа 2021 г</v>
      </c>
      <c r="H2" s="38" t="str">
        <f>TEXT(F2,"[$-FC19]ДД.ММ.ГГГ \г")</f>
        <v>20.08.2021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16.08.2021 г.</v>
      </c>
      <c r="B5" s="48"/>
      <c r="C5" s="48"/>
      <c r="D5" s="49"/>
      <c r="E5" s="8">
        <v>1940053.5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E48-E9</f>
        <v>482672.68718999985</v>
      </c>
    </row>
    <row r="9" spans="1:9" x14ac:dyDescent="0.25">
      <c r="A9" s="58" t="s">
        <v>4</v>
      </c>
      <c r="B9" s="57"/>
      <c r="C9" s="57"/>
      <c r="D9" s="57"/>
      <c r="E9" s="14">
        <f>SUM(E10:E47)</f>
        <v>174594.40000000005</v>
      </c>
    </row>
    <row r="10" spans="1:9" ht="15.6" customHeight="1" x14ac:dyDescent="0.25">
      <c r="A10" s="60" t="s">
        <v>81</v>
      </c>
      <c r="B10" s="59"/>
      <c r="C10" s="59"/>
      <c r="D10" s="62"/>
      <c r="E10" s="61">
        <v>33493.699999999997</v>
      </c>
    </row>
    <row r="11" spans="1:9" ht="45.6" customHeight="1" x14ac:dyDescent="0.25">
      <c r="A11" s="63" t="s">
        <v>82</v>
      </c>
      <c r="B11" s="64"/>
      <c r="C11" s="64"/>
      <c r="D11" s="65"/>
      <c r="E11" s="61">
        <v>4118.3999999999996</v>
      </c>
    </row>
    <row r="12" spans="1:9" ht="25.8" customHeight="1" x14ac:dyDescent="0.25">
      <c r="A12" s="63" t="s">
        <v>83</v>
      </c>
      <c r="B12" s="64"/>
      <c r="C12" s="64"/>
      <c r="D12" s="65"/>
      <c r="E12" s="61">
        <v>6042.9</v>
      </c>
    </row>
    <row r="13" spans="1:9" ht="44.4" customHeight="1" x14ac:dyDescent="0.25">
      <c r="A13" s="63" t="s">
        <v>84</v>
      </c>
      <c r="B13" s="64"/>
      <c r="C13" s="64"/>
      <c r="D13" s="65"/>
      <c r="E13" s="61">
        <v>260.89999999999998</v>
      </c>
    </row>
    <row r="14" spans="1:9" ht="39" customHeight="1" x14ac:dyDescent="0.25">
      <c r="A14" s="63" t="s">
        <v>85</v>
      </c>
      <c r="B14" s="64"/>
      <c r="C14" s="64"/>
      <c r="D14" s="65"/>
      <c r="E14" s="61">
        <v>485.1</v>
      </c>
    </row>
    <row r="15" spans="1:9" ht="40.799999999999997" customHeight="1" x14ac:dyDescent="0.25">
      <c r="A15" s="63" t="s">
        <v>86</v>
      </c>
      <c r="B15" s="64"/>
      <c r="C15" s="64"/>
      <c r="D15" s="65"/>
      <c r="E15" s="61">
        <v>1900</v>
      </c>
    </row>
    <row r="16" spans="1:9" ht="16.2" customHeight="1" x14ac:dyDescent="0.25">
      <c r="A16" s="63" t="s">
        <v>87</v>
      </c>
      <c r="B16" s="64"/>
      <c r="C16" s="64"/>
      <c r="D16" s="65"/>
      <c r="E16" s="61">
        <v>93.1</v>
      </c>
    </row>
    <row r="17" spans="1:5" ht="31.8" customHeight="1" x14ac:dyDescent="0.25">
      <c r="A17" s="63" t="s">
        <v>88</v>
      </c>
      <c r="B17" s="64"/>
      <c r="C17" s="64"/>
      <c r="D17" s="65"/>
      <c r="E17" s="61">
        <v>496.6</v>
      </c>
    </row>
    <row r="18" spans="1:5" ht="14.4" customHeight="1" x14ac:dyDescent="0.25">
      <c r="A18" s="63" t="s">
        <v>89</v>
      </c>
      <c r="B18" s="64"/>
      <c r="C18" s="64"/>
      <c r="D18" s="65"/>
      <c r="E18" s="61">
        <v>873</v>
      </c>
    </row>
    <row r="19" spans="1:5" ht="15" customHeight="1" x14ac:dyDescent="0.25">
      <c r="A19" s="63" t="s">
        <v>90</v>
      </c>
      <c r="B19" s="64"/>
      <c r="C19" s="64"/>
      <c r="D19" s="65"/>
      <c r="E19" s="61">
        <v>299.8</v>
      </c>
    </row>
    <row r="20" spans="1:5" ht="26.4" customHeight="1" x14ac:dyDescent="0.25">
      <c r="A20" s="63" t="s">
        <v>91</v>
      </c>
      <c r="B20" s="64"/>
      <c r="C20" s="64"/>
      <c r="D20" s="65"/>
      <c r="E20" s="61">
        <v>6138.1</v>
      </c>
    </row>
    <row r="21" spans="1:5" ht="28.2" customHeight="1" x14ac:dyDescent="0.25">
      <c r="A21" s="63" t="s">
        <v>92</v>
      </c>
      <c r="B21" s="64"/>
      <c r="C21" s="64"/>
      <c r="D21" s="65"/>
      <c r="E21" s="61">
        <v>8194.6</v>
      </c>
    </row>
    <row r="22" spans="1:5" ht="27.6" customHeight="1" x14ac:dyDescent="0.25">
      <c r="A22" s="63" t="s">
        <v>93</v>
      </c>
      <c r="B22" s="64"/>
      <c r="C22" s="64"/>
      <c r="D22" s="65"/>
      <c r="E22" s="61">
        <v>33075.4</v>
      </c>
    </row>
    <row r="23" spans="1:5" ht="27.6" customHeight="1" x14ac:dyDescent="0.25">
      <c r="A23" s="63" t="s">
        <v>94</v>
      </c>
      <c r="B23" s="64"/>
      <c r="C23" s="64"/>
      <c r="D23" s="65"/>
      <c r="E23" s="61">
        <v>108.5</v>
      </c>
    </row>
    <row r="24" spans="1:5" ht="25.8" customHeight="1" x14ac:dyDescent="0.25">
      <c r="A24" s="63" t="s">
        <v>95</v>
      </c>
      <c r="B24" s="64"/>
      <c r="C24" s="64"/>
      <c r="D24" s="65"/>
      <c r="E24" s="61">
        <v>197.6</v>
      </c>
    </row>
    <row r="25" spans="1:5" ht="27" customHeight="1" x14ac:dyDescent="0.25">
      <c r="A25" s="63" t="s">
        <v>96</v>
      </c>
      <c r="B25" s="64"/>
      <c r="C25" s="64"/>
      <c r="D25" s="65"/>
      <c r="E25" s="61">
        <v>805</v>
      </c>
    </row>
    <row r="26" spans="1:5" ht="15" customHeight="1" x14ac:dyDescent="0.25">
      <c r="A26" s="63" t="s">
        <v>97</v>
      </c>
      <c r="B26" s="64"/>
      <c r="C26" s="64"/>
      <c r="D26" s="65"/>
      <c r="E26" s="61">
        <v>4582.5</v>
      </c>
    </row>
    <row r="27" spans="1:5" ht="28.2" customHeight="1" x14ac:dyDescent="0.25">
      <c r="A27" s="63" t="s">
        <v>98</v>
      </c>
      <c r="B27" s="64"/>
      <c r="C27" s="64"/>
      <c r="D27" s="65"/>
      <c r="E27" s="61">
        <v>2284.1</v>
      </c>
    </row>
    <row r="28" spans="1:5" ht="13.8" customHeight="1" x14ac:dyDescent="0.25">
      <c r="A28" s="63" t="s">
        <v>99</v>
      </c>
      <c r="B28" s="64"/>
      <c r="C28" s="64"/>
      <c r="D28" s="65"/>
      <c r="E28" s="61">
        <v>821.2</v>
      </c>
    </row>
    <row r="29" spans="1:5" ht="28.8" customHeight="1" x14ac:dyDescent="0.25">
      <c r="A29" s="63" t="s">
        <v>100</v>
      </c>
      <c r="B29" s="64"/>
      <c r="C29" s="64"/>
      <c r="D29" s="65"/>
      <c r="E29" s="61">
        <v>358.2</v>
      </c>
    </row>
    <row r="30" spans="1:5" ht="15" customHeight="1" x14ac:dyDescent="0.25">
      <c r="A30" s="63" t="s">
        <v>101</v>
      </c>
      <c r="B30" s="64"/>
      <c r="C30" s="64"/>
      <c r="D30" s="65"/>
      <c r="E30" s="61">
        <v>5.8</v>
      </c>
    </row>
    <row r="31" spans="1:5" ht="16.2" customHeight="1" x14ac:dyDescent="0.25">
      <c r="A31" s="63" t="s">
        <v>102</v>
      </c>
      <c r="B31" s="64"/>
      <c r="C31" s="64"/>
      <c r="D31" s="65"/>
      <c r="E31" s="61">
        <v>1737.1</v>
      </c>
    </row>
    <row r="32" spans="1:5" ht="29.4" customHeight="1" x14ac:dyDescent="0.25">
      <c r="A32" s="63" t="s">
        <v>103</v>
      </c>
      <c r="B32" s="64"/>
      <c r="C32" s="64"/>
      <c r="D32" s="65"/>
      <c r="E32" s="61">
        <v>107.8</v>
      </c>
    </row>
    <row r="33" spans="1:5" ht="27.6" customHeight="1" x14ac:dyDescent="0.25">
      <c r="A33" s="63" t="s">
        <v>104</v>
      </c>
      <c r="B33" s="64"/>
      <c r="C33" s="64"/>
      <c r="D33" s="65"/>
      <c r="E33" s="61">
        <v>15.3</v>
      </c>
    </row>
    <row r="34" spans="1:5" ht="15.6" customHeight="1" x14ac:dyDescent="0.25">
      <c r="A34" s="63" t="s">
        <v>105</v>
      </c>
      <c r="B34" s="64"/>
      <c r="C34" s="64"/>
      <c r="D34" s="65"/>
      <c r="E34" s="61">
        <v>6738.7</v>
      </c>
    </row>
    <row r="35" spans="1:5" ht="26.4" customHeight="1" x14ac:dyDescent="0.25">
      <c r="A35" s="63" t="s">
        <v>106</v>
      </c>
      <c r="B35" s="64"/>
      <c r="C35" s="64"/>
      <c r="D35" s="65"/>
      <c r="E35" s="61">
        <v>30.2</v>
      </c>
    </row>
    <row r="36" spans="1:5" ht="31.2" customHeight="1" x14ac:dyDescent="0.25">
      <c r="A36" s="63" t="s">
        <v>107</v>
      </c>
      <c r="B36" s="64"/>
      <c r="C36" s="64"/>
      <c r="D36" s="65"/>
      <c r="E36" s="61">
        <v>31.8</v>
      </c>
    </row>
    <row r="37" spans="1:5" ht="27.6" customHeight="1" x14ac:dyDescent="0.25">
      <c r="A37" s="63" t="s">
        <v>108</v>
      </c>
      <c r="B37" s="64"/>
      <c r="C37" s="64"/>
      <c r="D37" s="65"/>
      <c r="E37" s="61">
        <v>3306.4</v>
      </c>
    </row>
    <row r="38" spans="1:5" ht="42" customHeight="1" x14ac:dyDescent="0.25">
      <c r="A38" s="63" t="s">
        <v>109</v>
      </c>
      <c r="B38" s="64"/>
      <c r="C38" s="64"/>
      <c r="D38" s="65"/>
      <c r="E38" s="61">
        <v>9573.7000000000007</v>
      </c>
    </row>
    <row r="39" spans="1:5" ht="40.799999999999997" customHeight="1" x14ac:dyDescent="0.25">
      <c r="A39" s="63" t="s">
        <v>110</v>
      </c>
      <c r="B39" s="64"/>
      <c r="C39" s="64"/>
      <c r="D39" s="65"/>
      <c r="E39" s="61">
        <v>8545.9</v>
      </c>
    </row>
    <row r="40" spans="1:5" ht="16.2" customHeight="1" x14ac:dyDescent="0.25">
      <c r="A40" s="63" t="s">
        <v>111</v>
      </c>
      <c r="B40" s="64"/>
      <c r="C40" s="64"/>
      <c r="D40" s="65"/>
      <c r="E40" s="61">
        <v>20354.400000000001</v>
      </c>
    </row>
    <row r="41" spans="1:5" ht="14.4" customHeight="1" x14ac:dyDescent="0.25">
      <c r="A41" s="63" t="s">
        <v>112</v>
      </c>
      <c r="B41" s="64"/>
      <c r="C41" s="64"/>
      <c r="D41" s="65"/>
      <c r="E41" s="61">
        <v>531.20000000000005</v>
      </c>
    </row>
    <row r="42" spans="1:5" ht="25.2" customHeight="1" x14ac:dyDescent="0.25">
      <c r="A42" s="63" t="s">
        <v>113</v>
      </c>
      <c r="B42" s="64"/>
      <c r="C42" s="64"/>
      <c r="D42" s="65"/>
      <c r="E42" s="61">
        <v>167.7</v>
      </c>
    </row>
    <row r="43" spans="1:5" ht="16.8" customHeight="1" x14ac:dyDescent="0.25">
      <c r="A43" s="63" t="s">
        <v>114</v>
      </c>
      <c r="B43" s="64"/>
      <c r="C43" s="64"/>
      <c r="D43" s="65"/>
      <c r="E43" s="61">
        <v>1416.7</v>
      </c>
    </row>
    <row r="44" spans="1:5" ht="85.2" customHeight="1" x14ac:dyDescent="0.25">
      <c r="A44" s="63" t="s">
        <v>115</v>
      </c>
      <c r="B44" s="64"/>
      <c r="C44" s="64"/>
      <c r="D44" s="65"/>
      <c r="E44" s="61">
        <v>255.7</v>
      </c>
    </row>
    <row r="45" spans="1:5" ht="29.4" customHeight="1" x14ac:dyDescent="0.25">
      <c r="A45" s="63" t="s">
        <v>116</v>
      </c>
      <c r="B45" s="64"/>
      <c r="C45" s="64"/>
      <c r="D45" s="65"/>
      <c r="E45" s="61">
        <v>135.9</v>
      </c>
    </row>
    <row r="46" spans="1:5" ht="19.8" customHeight="1" x14ac:dyDescent="0.25">
      <c r="A46" s="63" t="s">
        <v>117</v>
      </c>
      <c r="B46" s="64"/>
      <c r="C46" s="64"/>
      <c r="D46" s="65"/>
      <c r="E46" s="61">
        <v>7901.3</v>
      </c>
    </row>
    <row r="47" spans="1:5" ht="12" customHeight="1" x14ac:dyDescent="0.25">
      <c r="A47" s="63" t="s">
        <v>118</v>
      </c>
      <c r="B47" s="64"/>
      <c r="C47" s="64"/>
      <c r="D47" s="65"/>
      <c r="E47" s="61">
        <v>9110.1</v>
      </c>
    </row>
    <row r="48" spans="1:5" x14ac:dyDescent="0.25">
      <c r="A48" s="50" t="s">
        <v>5</v>
      </c>
      <c r="B48" s="51"/>
      <c r="C48" s="51"/>
      <c r="D48" s="51"/>
      <c r="E48" s="13">
        <f>'Муниципальные районы'!B24-Учреждения!E5+'Муниципальные районы'!B23</f>
        <v>657267.08718999987</v>
      </c>
    </row>
    <row r="49" spans="1:6" x14ac:dyDescent="0.25">
      <c r="A49" s="15"/>
      <c r="B49" s="16"/>
      <c r="C49" s="16"/>
      <c r="D49" s="6"/>
      <c r="E49" s="17"/>
    </row>
    <row r="50" spans="1:6" x14ac:dyDescent="0.25">
      <c r="A50" s="52" t="s">
        <v>14</v>
      </c>
      <c r="B50" s="54" t="s">
        <v>6</v>
      </c>
      <c r="C50" s="55" t="s">
        <v>7</v>
      </c>
      <c r="D50" s="55"/>
      <c r="E50" s="55"/>
    </row>
    <row r="51" spans="1:6" ht="82.8" x14ac:dyDescent="0.25">
      <c r="A51" s="53"/>
      <c r="B51" s="54"/>
      <c r="C51" s="18" t="s">
        <v>8</v>
      </c>
      <c r="D51" s="18" t="s">
        <v>9</v>
      </c>
      <c r="E51" s="18" t="s">
        <v>10</v>
      </c>
    </row>
    <row r="52" spans="1:6" x14ac:dyDescent="0.25">
      <c r="A52" s="19" t="s">
        <v>50</v>
      </c>
      <c r="B52" s="42">
        <v>303.22224</v>
      </c>
      <c r="C52" s="42"/>
      <c r="D52" s="42"/>
      <c r="E52" s="42"/>
      <c r="F52" s="41"/>
    </row>
    <row r="53" spans="1:6" x14ac:dyDescent="0.25">
      <c r="A53" s="19" t="s">
        <v>51</v>
      </c>
      <c r="B53" s="42">
        <v>55</v>
      </c>
      <c r="C53" s="42"/>
      <c r="D53" s="42"/>
      <c r="E53" s="42"/>
      <c r="F53" s="41"/>
    </row>
    <row r="54" spans="1:6" x14ac:dyDescent="0.25">
      <c r="A54" s="19" t="s">
        <v>52</v>
      </c>
      <c r="B54" s="42">
        <v>12271.67043</v>
      </c>
      <c r="C54" s="42">
        <v>585.92840000000001</v>
      </c>
      <c r="D54" s="42">
        <v>25.950379999999999</v>
      </c>
      <c r="E54" s="42"/>
      <c r="F54" s="41"/>
    </row>
    <row r="55" spans="1:6" ht="27.6" x14ac:dyDescent="0.25">
      <c r="A55" s="19" t="s">
        <v>53</v>
      </c>
      <c r="B55" s="42">
        <v>14363.02585</v>
      </c>
      <c r="C55" s="42">
        <v>1897.5165999999999</v>
      </c>
      <c r="D55" s="42"/>
      <c r="E55" s="42">
        <v>2000</v>
      </c>
      <c r="F55" s="41"/>
    </row>
    <row r="56" spans="1:6" x14ac:dyDescent="0.25">
      <c r="A56" s="19" t="s">
        <v>54</v>
      </c>
      <c r="B56" s="42">
        <v>865.19219999999996</v>
      </c>
      <c r="C56" s="42"/>
      <c r="D56" s="42"/>
      <c r="E56" s="42"/>
      <c r="F56" s="41"/>
    </row>
    <row r="57" spans="1:6" x14ac:dyDescent="0.25">
      <c r="A57" s="19" t="s">
        <v>55</v>
      </c>
      <c r="B57" s="42">
        <v>42.198</v>
      </c>
      <c r="C57" s="42"/>
      <c r="D57" s="42"/>
      <c r="E57" s="42"/>
      <c r="F57" s="41"/>
    </row>
    <row r="58" spans="1:6" ht="27.6" x14ac:dyDescent="0.25">
      <c r="A58" s="19" t="s">
        <v>56</v>
      </c>
      <c r="B58" s="42">
        <v>20228.245029999998</v>
      </c>
      <c r="C58" s="42"/>
      <c r="D58" s="42"/>
      <c r="E58" s="42"/>
      <c r="F58" s="41"/>
    </row>
    <row r="59" spans="1:6" x14ac:dyDescent="0.25">
      <c r="A59" s="19" t="s">
        <v>57</v>
      </c>
      <c r="B59" s="42">
        <v>5</v>
      </c>
      <c r="C59" s="42"/>
      <c r="D59" s="42"/>
      <c r="E59" s="42"/>
      <c r="F59" s="41"/>
    </row>
    <row r="60" spans="1:6" x14ac:dyDescent="0.25">
      <c r="A60" s="19" t="s">
        <v>58</v>
      </c>
      <c r="B60" s="42">
        <v>100692.62084</v>
      </c>
      <c r="C60" s="42"/>
      <c r="D60" s="42"/>
      <c r="E60" s="42">
        <v>10000</v>
      </c>
      <c r="F60" s="41"/>
    </row>
    <row r="61" spans="1:6" x14ac:dyDescent="0.25">
      <c r="A61" s="19" t="s">
        <v>59</v>
      </c>
      <c r="B61" s="42">
        <v>19045.457999999999</v>
      </c>
      <c r="C61" s="42"/>
      <c r="D61" s="42"/>
      <c r="E61" s="42"/>
      <c r="F61" s="41"/>
    </row>
    <row r="62" spans="1:6" x14ac:dyDescent="0.25">
      <c r="A62" s="19" t="s">
        <v>60</v>
      </c>
      <c r="B62" s="42">
        <v>180655.01368999999</v>
      </c>
      <c r="C62" s="42">
        <v>7159.3933500000003</v>
      </c>
      <c r="D62" s="42">
        <v>243.44342</v>
      </c>
      <c r="E62" s="42">
        <v>32784.923439999999</v>
      </c>
      <c r="F62" s="41"/>
    </row>
    <row r="63" spans="1:6" ht="27.6" x14ac:dyDescent="0.25">
      <c r="A63" s="19" t="s">
        <v>61</v>
      </c>
      <c r="B63" s="42">
        <v>64359.196859999996</v>
      </c>
      <c r="C63" s="42">
        <v>1356.5</v>
      </c>
      <c r="D63" s="42"/>
      <c r="E63" s="42">
        <v>43989.558900000004</v>
      </c>
      <c r="F63" s="41"/>
    </row>
    <row r="64" spans="1:6" x14ac:dyDescent="0.25">
      <c r="A64" s="19" t="s">
        <v>62</v>
      </c>
      <c r="B64" s="42">
        <v>16923.853370000001</v>
      </c>
      <c r="C64" s="42">
        <v>217.2</v>
      </c>
      <c r="D64" s="42"/>
      <c r="E64" s="42"/>
      <c r="F64" s="41"/>
    </row>
    <row r="65" spans="1:6" x14ac:dyDescent="0.25">
      <c r="A65" s="19" t="s">
        <v>63</v>
      </c>
      <c r="B65" s="42">
        <v>18933.43662</v>
      </c>
      <c r="C65" s="42">
        <v>18000</v>
      </c>
      <c r="D65" s="42"/>
      <c r="E65" s="42"/>
      <c r="F65" s="41"/>
    </row>
    <row r="66" spans="1:6" x14ac:dyDescent="0.25">
      <c r="A66" s="19" t="s">
        <v>64</v>
      </c>
      <c r="B66" s="42">
        <v>2347.72982</v>
      </c>
      <c r="C66" s="42"/>
      <c r="D66" s="42"/>
      <c r="E66" s="42"/>
      <c r="F66" s="41"/>
    </row>
    <row r="67" spans="1:6" x14ac:dyDescent="0.25">
      <c r="A67" s="19" t="s">
        <v>65</v>
      </c>
      <c r="B67" s="42">
        <v>4030.4</v>
      </c>
      <c r="C67" s="42"/>
      <c r="D67" s="42"/>
      <c r="E67" s="42"/>
      <c r="F67" s="41"/>
    </row>
    <row r="68" spans="1:6" x14ac:dyDescent="0.25">
      <c r="A68" s="19" t="s">
        <v>66</v>
      </c>
      <c r="B68" s="42">
        <v>2841.4161199999999</v>
      </c>
      <c r="C68" s="42">
        <v>1918.29015</v>
      </c>
      <c r="D68" s="42">
        <v>15</v>
      </c>
      <c r="E68" s="42">
        <v>557.79944</v>
      </c>
      <c r="F68" s="41"/>
    </row>
    <row r="69" spans="1:6" x14ac:dyDescent="0.25">
      <c r="A69" s="19" t="s">
        <v>67</v>
      </c>
      <c r="B69" s="42">
        <v>18.53905</v>
      </c>
      <c r="C69" s="42"/>
      <c r="D69" s="42"/>
      <c r="E69" s="42"/>
      <c r="F69" s="41"/>
    </row>
    <row r="70" spans="1:6" x14ac:dyDescent="0.25">
      <c r="A70" s="19" t="s">
        <v>68</v>
      </c>
      <c r="B70" s="42">
        <v>198256.32962</v>
      </c>
      <c r="C70" s="42">
        <v>2000</v>
      </c>
      <c r="D70" s="42"/>
      <c r="E70" s="42"/>
      <c r="F70" s="41"/>
    </row>
    <row r="71" spans="1:6" x14ac:dyDescent="0.25">
      <c r="A71" s="19" t="s">
        <v>69</v>
      </c>
      <c r="B71" s="42">
        <v>1276.7729400000001</v>
      </c>
      <c r="C71" s="42">
        <v>1276.7729400000001</v>
      </c>
      <c r="D71" s="42"/>
      <c r="E71" s="42"/>
      <c r="F71" s="41"/>
    </row>
    <row r="72" spans="1:6" x14ac:dyDescent="0.25">
      <c r="A72" s="19" t="s">
        <v>70</v>
      </c>
      <c r="B72" s="42">
        <v>14697.202289999999</v>
      </c>
      <c r="C72" s="42"/>
      <c r="D72" s="42"/>
      <c r="E72" s="42">
        <v>56.489179999999998</v>
      </c>
      <c r="F72" s="41"/>
    </row>
    <row r="73" spans="1:6" x14ac:dyDescent="0.25">
      <c r="A73" s="19" t="s">
        <v>71</v>
      </c>
      <c r="B73" s="42">
        <v>436.12416000000002</v>
      </c>
      <c r="C73" s="42"/>
      <c r="D73" s="42"/>
      <c r="E73" s="42"/>
      <c r="F73" s="41"/>
    </row>
    <row r="74" spans="1:6" x14ac:dyDescent="0.25">
      <c r="A74" s="19" t="s">
        <v>72</v>
      </c>
      <c r="B74" s="42">
        <v>945.22023999999999</v>
      </c>
      <c r="C74" s="42"/>
      <c r="D74" s="42"/>
      <c r="E74" s="42"/>
      <c r="F74" s="41"/>
    </row>
    <row r="75" spans="1:6" x14ac:dyDescent="0.25">
      <c r="A75" s="19" t="s">
        <v>73</v>
      </c>
      <c r="B75" s="42">
        <v>3724.5</v>
      </c>
      <c r="C75" s="42"/>
      <c r="D75" s="42">
        <v>300</v>
      </c>
      <c r="E75" s="42"/>
      <c r="F75" s="41"/>
    </row>
    <row r="76" spans="1:6" x14ac:dyDescent="0.25">
      <c r="A76" s="19" t="s">
        <v>74</v>
      </c>
      <c r="B76" s="42">
        <v>17.78</v>
      </c>
      <c r="C76" s="42"/>
      <c r="D76" s="42"/>
      <c r="E76" s="42"/>
      <c r="F76" s="41"/>
    </row>
    <row r="77" spans="1:6" ht="27.6" x14ac:dyDescent="0.25">
      <c r="A77" s="19" t="s">
        <v>75</v>
      </c>
      <c r="B77" s="42">
        <v>44.557000000000002</v>
      </c>
      <c r="C77" s="42"/>
      <c r="D77" s="42"/>
      <c r="E77" s="42"/>
      <c r="F77" s="41"/>
    </row>
    <row r="78" spans="1:6" ht="27.6" x14ac:dyDescent="0.25">
      <c r="A78" s="19" t="s">
        <v>76</v>
      </c>
      <c r="B78" s="42">
        <v>185.8108</v>
      </c>
      <c r="C78" s="42"/>
      <c r="D78" s="42"/>
      <c r="E78" s="42"/>
      <c r="F78" s="41"/>
    </row>
    <row r="79" spans="1:6" ht="27.6" x14ac:dyDescent="0.25">
      <c r="A79" s="19" t="s">
        <v>77</v>
      </c>
      <c r="B79" s="42">
        <v>5129.69643</v>
      </c>
      <c r="C79" s="42"/>
      <c r="D79" s="42"/>
      <c r="E79" s="42"/>
      <c r="F79" s="41"/>
    </row>
    <row r="80" spans="1:6" ht="27.6" x14ac:dyDescent="0.25">
      <c r="A80" s="19" t="s">
        <v>78</v>
      </c>
      <c r="B80" s="42">
        <v>4153.1304799999998</v>
      </c>
      <c r="C80" s="42">
        <v>3202</v>
      </c>
      <c r="D80" s="42">
        <v>934</v>
      </c>
      <c r="E80" s="42"/>
      <c r="F80" s="41"/>
    </row>
    <row r="81" spans="1:6" x14ac:dyDescent="0.25">
      <c r="A81" s="20" t="s">
        <v>79</v>
      </c>
      <c r="B81" s="43">
        <v>686848.34207999997</v>
      </c>
      <c r="C81" s="43">
        <v>37613.601439999999</v>
      </c>
      <c r="D81" s="43">
        <v>1518.3938000000001</v>
      </c>
      <c r="E81" s="43">
        <v>89388.770959999994</v>
      </c>
      <c r="F81" s="41"/>
    </row>
    <row r="82" spans="1:6" x14ac:dyDescent="0.25">
      <c r="B82" s="41"/>
      <c r="C82" s="41"/>
      <c r="D82" s="41"/>
      <c r="E82" s="41"/>
    </row>
  </sheetData>
  <mergeCells count="48">
    <mergeCell ref="A12:D12"/>
    <mergeCell ref="A11:D11"/>
    <mergeCell ref="A10:D10"/>
    <mergeCell ref="A29:D29"/>
    <mergeCell ref="A28:D28"/>
    <mergeCell ref="A32:D32"/>
    <mergeCell ref="A31:D31"/>
    <mergeCell ref="A24:D24"/>
    <mergeCell ref="A27:D27"/>
    <mergeCell ref="A26:D26"/>
    <mergeCell ref="A25:D25"/>
    <mergeCell ref="A44:D44"/>
    <mergeCell ref="A47:D47"/>
    <mergeCell ref="A46:D46"/>
    <mergeCell ref="A45:D45"/>
    <mergeCell ref="A39:D39"/>
    <mergeCell ref="A43:D43"/>
    <mergeCell ref="A42:D42"/>
    <mergeCell ref="A41:D41"/>
    <mergeCell ref="A40:D40"/>
    <mergeCell ref="A36:D36"/>
    <mergeCell ref="A35:D35"/>
    <mergeCell ref="A34:D34"/>
    <mergeCell ref="A33:D33"/>
    <mergeCell ref="A14:D14"/>
    <mergeCell ref="A13:D13"/>
    <mergeCell ref="A17:D17"/>
    <mergeCell ref="A16:D16"/>
    <mergeCell ref="A15:D15"/>
    <mergeCell ref="A20:D20"/>
    <mergeCell ref="A19:D19"/>
    <mergeCell ref="A18:D18"/>
    <mergeCell ref="A22:D22"/>
    <mergeCell ref="A21:D21"/>
    <mergeCell ref="A23:D23"/>
    <mergeCell ref="A30:D30"/>
    <mergeCell ref="A38:D38"/>
    <mergeCell ref="A37:D37"/>
    <mergeCell ref="A1:E1"/>
    <mergeCell ref="A2:E2"/>
    <mergeCell ref="A5:D5"/>
    <mergeCell ref="A48:D48"/>
    <mergeCell ref="A50:A51"/>
    <mergeCell ref="B50:B51"/>
    <mergeCell ref="C50:E50"/>
    <mergeCell ref="A7:D7"/>
    <mergeCell ref="A8:D8"/>
    <mergeCell ref="A9:D9"/>
  </mergeCells>
  <pageMargins left="0.70866141732283472" right="0.70866141732283472" top="0.32" bottom="0.39" header="0.17" footer="0.22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topLeftCell="A16" zoomScaleNormal="100" zoomScaleSheetLayoutView="100" workbookViewId="0">
      <selection activeCell="A7" sqref="A7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0.5546875" style="31" customWidth="1"/>
    <col min="4" max="4" width="11.44140625" style="31" customWidth="1"/>
    <col min="5" max="5" width="13.21875" style="31" customWidth="1"/>
    <col min="6" max="6" width="12.21875" style="31" customWidth="1"/>
    <col min="7" max="7" width="12.5546875" style="31" customWidth="1"/>
    <col min="8" max="8" width="12.77734375" style="31" customWidth="1"/>
    <col min="9" max="9" width="10.77734375" style="31" customWidth="1"/>
    <col min="10" max="10" width="12.77734375" style="31" customWidth="1"/>
    <col min="11" max="11" width="11" style="31" customWidth="1"/>
    <col min="12" max="13" width="11.77734375" style="31" customWidth="1"/>
    <col min="14" max="14" width="11.21875" style="31" customWidth="1"/>
    <col min="15" max="15" width="11.5546875" style="31" customWidth="1"/>
    <col min="16" max="16384" width="8.77734375" style="31"/>
  </cols>
  <sheetData>
    <row r="1" spans="1:20" s="28" customFormat="1" ht="15.6" x14ac:dyDescent="0.3">
      <c r="A1" s="27" t="s">
        <v>49</v>
      </c>
      <c r="C1" s="29" t="s">
        <v>13</v>
      </c>
    </row>
    <row r="2" spans="1:20" x14ac:dyDescent="0.25">
      <c r="A2" s="30" t="str">
        <f>TEXT(EndData2,"[$-FC19]ДД.ММ.ГГГ")</f>
        <v>20.08.2021</v>
      </c>
      <c r="B2" s="30">
        <f>A2+1</f>
        <v>44429</v>
      </c>
      <c r="C2" s="26" t="str">
        <f>TEXT(B2,"[$-FC19]ДД.ММ.ГГГ")</f>
        <v>21.08.2021</v>
      </c>
      <c r="P2" s="32" t="s">
        <v>12</v>
      </c>
    </row>
    <row r="3" spans="1:20" ht="52.8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.6" x14ac:dyDescent="0.25">
      <c r="A4" s="21" t="s">
        <v>31</v>
      </c>
      <c r="B4" s="24"/>
      <c r="C4" s="24"/>
      <c r="D4" s="24"/>
      <c r="E4" s="24"/>
      <c r="F4" s="24">
        <v>5515</v>
      </c>
      <c r="G4" s="24">
        <v>22792.833330000001</v>
      </c>
      <c r="H4" s="24"/>
      <c r="I4" s="24">
        <v>8000</v>
      </c>
      <c r="J4" s="24"/>
      <c r="K4" s="24"/>
      <c r="L4" s="24"/>
      <c r="M4" s="24">
        <v>5235.8333199999997</v>
      </c>
      <c r="N4" s="24">
        <v>11166.833000000001</v>
      </c>
      <c r="O4" s="24"/>
      <c r="P4" s="44">
        <v>52710.499649999998</v>
      </c>
      <c r="Q4" s="32"/>
      <c r="R4" s="32"/>
      <c r="S4" s="32"/>
      <c r="T4" s="32"/>
    </row>
    <row r="5" spans="1:20" ht="26.4" x14ac:dyDescent="0.25">
      <c r="A5" s="21" t="s">
        <v>32</v>
      </c>
      <c r="B5" s="24">
        <v>16878.648000000001</v>
      </c>
      <c r="C5" s="24">
        <v>1524.24</v>
      </c>
      <c r="D5" s="24">
        <v>214.56</v>
      </c>
      <c r="E5" s="24">
        <v>148.80000000000001</v>
      </c>
      <c r="F5" s="24">
        <v>40.799999999999997</v>
      </c>
      <c r="G5" s="24">
        <v>3415.2</v>
      </c>
      <c r="H5" s="24">
        <v>79.2</v>
      </c>
      <c r="I5" s="24">
        <v>19.68</v>
      </c>
      <c r="J5" s="24">
        <v>6692.4473399999997</v>
      </c>
      <c r="K5" s="24">
        <v>92.64</v>
      </c>
      <c r="L5" s="24">
        <v>99.36</v>
      </c>
      <c r="M5" s="24">
        <v>85.92</v>
      </c>
      <c r="N5" s="24">
        <v>88.031999999999996</v>
      </c>
      <c r="O5" s="24">
        <v>71.52</v>
      </c>
      <c r="P5" s="44">
        <v>29451.047340000001</v>
      </c>
      <c r="Q5" s="32"/>
      <c r="R5" s="32"/>
      <c r="S5" s="32"/>
      <c r="T5" s="32"/>
    </row>
    <row r="6" spans="1:20" ht="93.6" customHeight="1" x14ac:dyDescent="0.25">
      <c r="A6" s="21" t="s">
        <v>33</v>
      </c>
      <c r="B6" s="24">
        <v>6292.6490100000001</v>
      </c>
      <c r="C6" s="24">
        <v>676.74846000000002</v>
      </c>
      <c r="D6" s="24"/>
      <c r="E6" s="24"/>
      <c r="F6" s="24"/>
      <c r="G6" s="24">
        <v>387.07499999999999</v>
      </c>
      <c r="H6" s="24"/>
      <c r="I6" s="24"/>
      <c r="J6" s="24">
        <v>268.17635999999999</v>
      </c>
      <c r="K6" s="24">
        <v>3568.1212</v>
      </c>
      <c r="L6" s="24"/>
      <c r="M6" s="24"/>
      <c r="N6" s="24">
        <v>537.55999999999995</v>
      </c>
      <c r="O6" s="24">
        <v>445.5</v>
      </c>
      <c r="P6" s="44">
        <v>12175.830029999999</v>
      </c>
      <c r="Q6" s="32"/>
      <c r="R6" s="32"/>
      <c r="S6" s="32"/>
      <c r="T6" s="32"/>
    </row>
    <row r="7" spans="1:20" ht="79.2" x14ac:dyDescent="0.25">
      <c r="A7" s="21" t="s">
        <v>34</v>
      </c>
      <c r="B7" s="24"/>
      <c r="C7" s="24"/>
      <c r="D7" s="24"/>
      <c r="E7" s="24"/>
      <c r="F7" s="24"/>
      <c r="G7" s="24"/>
      <c r="H7" s="24"/>
      <c r="I7" s="24"/>
      <c r="J7" s="24"/>
      <c r="K7" s="24">
        <v>100</v>
      </c>
      <c r="L7" s="24"/>
      <c r="M7" s="24"/>
      <c r="N7" s="24"/>
      <c r="O7" s="24"/>
      <c r="P7" s="44">
        <v>100</v>
      </c>
      <c r="Q7" s="32"/>
      <c r="R7" s="32"/>
      <c r="S7" s="32"/>
      <c r="T7" s="32"/>
    </row>
    <row r="8" spans="1:20" ht="158.4" x14ac:dyDescent="0.25">
      <c r="A8" s="21" t="s">
        <v>35</v>
      </c>
      <c r="B8" s="24">
        <v>7148.5900300000003</v>
      </c>
      <c r="C8" s="24"/>
      <c r="D8" s="24"/>
      <c r="E8" s="24">
        <v>3677.6570299999998</v>
      </c>
      <c r="F8" s="24"/>
      <c r="G8" s="24"/>
      <c r="H8" s="24"/>
      <c r="I8" s="24"/>
      <c r="J8" s="24">
        <v>7100.08</v>
      </c>
      <c r="K8" s="24">
        <v>746.52</v>
      </c>
      <c r="L8" s="24"/>
      <c r="M8" s="24">
        <v>7028</v>
      </c>
      <c r="N8" s="24">
        <v>6875</v>
      </c>
      <c r="O8" s="24"/>
      <c r="P8" s="44">
        <v>32575.84706</v>
      </c>
      <c r="Q8" s="32"/>
      <c r="R8" s="32"/>
      <c r="S8" s="32"/>
      <c r="T8" s="32"/>
    </row>
    <row r="9" spans="1:20" ht="92.4" x14ac:dyDescent="0.25">
      <c r="A9" s="21" t="s">
        <v>36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>
        <v>584.79737999999998</v>
      </c>
      <c r="N9" s="24"/>
      <c r="O9" s="24"/>
      <c r="P9" s="44">
        <v>584.79737999999998</v>
      </c>
      <c r="Q9" s="32"/>
      <c r="R9" s="32"/>
      <c r="S9" s="32"/>
      <c r="T9" s="32"/>
    </row>
    <row r="10" spans="1:20" ht="103.8" customHeight="1" x14ac:dyDescent="0.25">
      <c r="A10" s="21" t="s">
        <v>37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>
        <v>220</v>
      </c>
      <c r="N10" s="24"/>
      <c r="O10" s="24"/>
      <c r="P10" s="44">
        <v>220</v>
      </c>
      <c r="Q10" s="32"/>
      <c r="R10" s="32"/>
      <c r="S10" s="32"/>
      <c r="T10" s="32"/>
    </row>
    <row r="11" spans="1:20" ht="118.8" x14ac:dyDescent="0.25">
      <c r="A11" s="21" t="s">
        <v>38</v>
      </c>
      <c r="B11" s="24">
        <v>3231.6073900000001</v>
      </c>
      <c r="C11" s="24"/>
      <c r="D11" s="24"/>
      <c r="E11" s="24">
        <v>3550</v>
      </c>
      <c r="F11" s="24"/>
      <c r="G11" s="24"/>
      <c r="H11" s="24"/>
      <c r="I11" s="24">
        <v>477</v>
      </c>
      <c r="J11" s="24">
        <v>7255</v>
      </c>
      <c r="K11" s="24">
        <v>840</v>
      </c>
      <c r="L11" s="24"/>
      <c r="M11" s="24">
        <v>2700</v>
      </c>
      <c r="N11" s="24">
        <v>2195</v>
      </c>
      <c r="O11" s="24"/>
      <c r="P11" s="44">
        <v>20248.607390000001</v>
      </c>
      <c r="Q11" s="32"/>
      <c r="R11" s="32"/>
      <c r="S11" s="32"/>
      <c r="T11" s="32"/>
    </row>
    <row r="12" spans="1:20" ht="92.4" x14ac:dyDescent="0.25">
      <c r="A12" s="21" t="s">
        <v>39</v>
      </c>
      <c r="B12" s="24">
        <v>199.03115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>
        <v>61.1</v>
      </c>
      <c r="N12" s="24"/>
      <c r="O12" s="24"/>
      <c r="P12" s="44">
        <v>260.13114999999999</v>
      </c>
      <c r="Q12" s="32"/>
      <c r="R12" s="32"/>
      <c r="S12" s="32"/>
      <c r="T12" s="32"/>
    </row>
    <row r="13" spans="1:20" ht="79.2" x14ac:dyDescent="0.25">
      <c r="A13" s="21" t="s">
        <v>40</v>
      </c>
      <c r="B13" s="24">
        <v>2159.3126699999998</v>
      </c>
      <c r="C13" s="24"/>
      <c r="D13" s="24"/>
      <c r="E13" s="24"/>
      <c r="F13" s="24"/>
      <c r="G13" s="24"/>
      <c r="H13" s="24">
        <v>400</v>
      </c>
      <c r="I13" s="24"/>
      <c r="J13" s="24"/>
      <c r="K13" s="24"/>
      <c r="L13" s="24"/>
      <c r="M13" s="24"/>
      <c r="N13" s="24"/>
      <c r="O13" s="24"/>
      <c r="P13" s="44">
        <v>2559.3126699999998</v>
      </c>
      <c r="Q13" s="32"/>
      <c r="R13" s="32"/>
      <c r="S13" s="32"/>
      <c r="T13" s="32"/>
    </row>
    <row r="14" spans="1:20" ht="52.8" x14ac:dyDescent="0.25">
      <c r="A14" s="21" t="s">
        <v>41</v>
      </c>
      <c r="B14" s="24"/>
      <c r="C14" s="24"/>
      <c r="D14" s="24"/>
      <c r="E14" s="24"/>
      <c r="F14" s="24"/>
      <c r="G14" s="24"/>
      <c r="H14" s="24"/>
      <c r="I14" s="24"/>
      <c r="J14" s="24">
        <v>2558.9548500000001</v>
      </c>
      <c r="K14" s="24">
        <v>6000</v>
      </c>
      <c r="L14" s="24"/>
      <c r="M14" s="24"/>
      <c r="N14" s="24"/>
      <c r="O14" s="24"/>
      <c r="P14" s="44">
        <v>8558.9548500000001</v>
      </c>
      <c r="Q14" s="32"/>
      <c r="R14" s="32"/>
      <c r="S14" s="32"/>
      <c r="T14" s="32"/>
    </row>
    <row r="15" spans="1:20" ht="79.2" x14ac:dyDescent="0.25">
      <c r="A15" s="21" t="s">
        <v>42</v>
      </c>
      <c r="B15" s="24"/>
      <c r="C15" s="24"/>
      <c r="D15" s="24"/>
      <c r="E15" s="24"/>
      <c r="F15" s="24"/>
      <c r="G15" s="24"/>
      <c r="H15" s="24"/>
      <c r="I15" s="24"/>
      <c r="J15" s="24">
        <v>11111.11111</v>
      </c>
      <c r="K15" s="24"/>
      <c r="L15" s="24"/>
      <c r="M15" s="24"/>
      <c r="N15" s="24"/>
      <c r="O15" s="24"/>
      <c r="P15" s="44">
        <v>11111.11111</v>
      </c>
      <c r="Q15" s="32"/>
      <c r="R15" s="32"/>
      <c r="S15" s="32"/>
      <c r="T15" s="32"/>
    </row>
    <row r="16" spans="1:20" ht="15" customHeight="1" x14ac:dyDescent="0.25">
      <c r="A16" s="21" t="s">
        <v>43</v>
      </c>
      <c r="B16" s="24"/>
      <c r="C16" s="24"/>
      <c r="D16" s="24"/>
      <c r="E16" s="24"/>
      <c r="F16" s="24"/>
      <c r="G16" s="24">
        <v>5852.2268400000003</v>
      </c>
      <c r="H16" s="24"/>
      <c r="I16" s="24"/>
      <c r="J16" s="24"/>
      <c r="K16" s="24"/>
      <c r="L16" s="24"/>
      <c r="M16" s="24"/>
      <c r="N16" s="24"/>
      <c r="O16" s="24"/>
      <c r="P16" s="44">
        <v>5852.2268400000003</v>
      </c>
      <c r="Q16" s="32"/>
      <c r="R16" s="32"/>
      <c r="S16" s="32"/>
      <c r="T16" s="32"/>
    </row>
    <row r="17" spans="1:20" ht="26.4" x14ac:dyDescent="0.25">
      <c r="A17" s="21" t="s">
        <v>44</v>
      </c>
      <c r="B17" s="24"/>
      <c r="C17" s="24"/>
      <c r="D17" s="24"/>
      <c r="E17" s="24"/>
      <c r="F17" s="24"/>
      <c r="G17" s="24"/>
      <c r="H17" s="24"/>
      <c r="I17" s="24"/>
      <c r="J17" s="24">
        <v>1187.0479700000001</v>
      </c>
      <c r="K17" s="24"/>
      <c r="L17" s="24"/>
      <c r="M17" s="24"/>
      <c r="N17" s="24"/>
      <c r="O17" s="24"/>
      <c r="P17" s="44">
        <v>1187.0479700000001</v>
      </c>
      <c r="Q17" s="32"/>
      <c r="R17" s="32"/>
      <c r="S17" s="32"/>
      <c r="T17" s="32"/>
    </row>
    <row r="18" spans="1:20" ht="39.6" x14ac:dyDescent="0.25">
      <c r="A18" s="21" t="s">
        <v>45</v>
      </c>
      <c r="B18" s="24"/>
      <c r="C18" s="24"/>
      <c r="D18" s="24"/>
      <c r="E18" s="24"/>
      <c r="F18" s="24"/>
      <c r="G18" s="24"/>
      <c r="H18" s="24"/>
      <c r="I18" s="24"/>
      <c r="J18" s="24">
        <v>45.701999999999998</v>
      </c>
      <c r="K18" s="24"/>
      <c r="L18" s="24"/>
      <c r="M18" s="24"/>
      <c r="N18" s="24"/>
      <c r="O18" s="24"/>
      <c r="P18" s="44">
        <v>45.701999999999998</v>
      </c>
      <c r="Q18" s="32"/>
      <c r="R18" s="32"/>
      <c r="S18" s="32"/>
      <c r="T18" s="32"/>
    </row>
    <row r="19" spans="1:20" ht="52.8" x14ac:dyDescent="0.25">
      <c r="A19" s="21" t="s">
        <v>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>
        <v>151.11387999999999</v>
      </c>
      <c r="O19" s="24"/>
      <c r="P19" s="44">
        <v>151.11387999999999</v>
      </c>
      <c r="Q19" s="32"/>
      <c r="R19" s="32"/>
      <c r="S19" s="32"/>
      <c r="T19" s="32"/>
    </row>
    <row r="20" spans="1:20" ht="39.6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>
        <v>526.31578999999999</v>
      </c>
      <c r="P20" s="44">
        <v>526.31578999999999</v>
      </c>
      <c r="Q20" s="32"/>
      <c r="R20" s="32"/>
      <c r="S20" s="32"/>
      <c r="T20" s="32"/>
    </row>
    <row r="21" spans="1:20" x14ac:dyDescent="0.25">
      <c r="A21" s="22" t="s">
        <v>48</v>
      </c>
      <c r="B21" s="25">
        <v>35909.838250000001</v>
      </c>
      <c r="C21" s="25">
        <v>2200.98846</v>
      </c>
      <c r="D21" s="25">
        <v>214.56</v>
      </c>
      <c r="E21" s="25">
        <v>7376.4570299999996</v>
      </c>
      <c r="F21" s="25">
        <v>5555.8</v>
      </c>
      <c r="G21" s="25">
        <v>32447.335169999998</v>
      </c>
      <c r="H21" s="25">
        <v>479.2</v>
      </c>
      <c r="I21" s="25">
        <v>8496.68</v>
      </c>
      <c r="J21" s="25">
        <v>36218.519630000003</v>
      </c>
      <c r="K21" s="25">
        <v>11347.281199999999</v>
      </c>
      <c r="L21" s="25">
        <v>99.36</v>
      </c>
      <c r="M21" s="25">
        <v>15915.6507</v>
      </c>
      <c r="N21" s="25">
        <v>21013.53888</v>
      </c>
      <c r="O21" s="25">
        <v>1043.3357900000001</v>
      </c>
      <c r="P21" s="44">
        <v>178318.54511000001</v>
      </c>
      <c r="Q21" s="40"/>
      <c r="R21" s="40"/>
      <c r="S21" s="40"/>
      <c r="T21" s="40"/>
    </row>
    <row r="22" spans="1:20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20" x14ac:dyDescent="0.25">
      <c r="A23" s="36" t="s">
        <v>30</v>
      </c>
      <c r="B23" s="45">
        <f>P21+Учреждения!B81</f>
        <v>865166.88718999992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20" ht="27.6" x14ac:dyDescent="0.25">
      <c r="A24" s="36" t="str">
        <f>CONCATENATE("Остатки бюджетных средств на ",C2,"г.")</f>
        <v>Остатки бюджетных средств на 21.08.2021г.</v>
      </c>
      <c r="B24" s="45">
        <v>1732153.7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</sheetData>
  <pageMargins left="0.23622047244094491" right="0.23622047244094491" top="0.5" bottom="0.49" header="0.31496062992125984" footer="0.31496062992125984"/>
  <pageSetup paperSize="9" scale="59" orientation="landscape" r:id="rId1"/>
  <headerFooter>
    <oddFooter>&amp;C&amp;P</oddFooter>
  </headerFooter>
  <rowBreaks count="1" manualBreakCount="1">
    <brk id="1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2021-08-24T01:58:07Z</dcterms:modified>
</cp:coreProperties>
</file>