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8" windowWidth="14808" windowHeight="7956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Учреждения!$51:$52</definedName>
    <definedName name="_xlnm.Print_Area" localSheetId="1">'Муниципальные районы'!$A$1:$P$17</definedName>
    <definedName name="_xlnm.Print_Area" localSheetId="0">Учреждения!$A$1:$E$85</definedName>
  </definedNames>
  <calcPr calcId="162913"/>
</workbook>
</file>

<file path=xl/calcChain.xml><?xml version="1.0" encoding="utf-8"?>
<calcChain xmlns="http://schemas.openxmlformats.org/spreadsheetml/2006/main">
  <c r="E9" i="1" l="1"/>
  <c r="E8" i="1" s="1"/>
  <c r="E49" i="1"/>
  <c r="B15" i="2"/>
  <c r="A2" i="2" l="1"/>
  <c r="B2" i="2" s="1"/>
  <c r="C2" i="2" s="1"/>
  <c r="A16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<sst xmlns="http://schemas.openxmlformats.org/spreadsheetml/2006/main" count="114" uniqueCount="113">
  <si>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</si>
  <si>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</si>
  <si>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</si>
  <si>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</si>
  <si>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</si>
  <si>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</si>
  <si>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</si>
  <si>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</si>
  <si>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</si>
  <si>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</si>
  <si>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</si>
  <si>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</si>
  <si>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</si>
  <si>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</si>
  <si>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</si>
  <si>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</si>
  <si>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</si>
  <si>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</si>
  <si>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</si>
  <si>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</si>
  <si>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</si>
  <si>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</si>
  <si>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</si>
  <si>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</si>
  <si>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</si>
  <si>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</si>
  <si>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</si>
  <si>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</si>
  <si>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</si>
  <si>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</si>
  <si>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</si>
  <si>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выравнивание бюджетной обеспеченности муниципальных районов (муниципальных, городских округов)</t>
  </si>
  <si>
    <t>Дотации на поддержку мер по обеспечению сбалансированности бюджетов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</si>
  <si>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</si>
  <si>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Субвенции на осуществление 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</si>
  <si>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</si>
  <si>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Строительство и реконструкция (модернизация) объектов питьевого водоснабжения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</si>
  <si>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</si>
  <si>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Реализация программ формирования современной городской среды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</si>
  <si>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- Фонда содействия реформированию жилищно-коммунального хозяйства</t>
  </si>
  <si>
    <t>Всего:</t>
  </si>
  <si>
    <t>27.08.2021</t>
  </si>
  <si>
    <t>Законодательное Собрание Камчатского края</t>
  </si>
  <si>
    <t>Контрольно-счетная палата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</si>
  <si>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</si>
  <si>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</si>
  <si>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</si>
  <si>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</si>
  <si>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</si>
  <si>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</si>
  <si>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</si>
  <si>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</si>
  <si>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</si>
  <si>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</si>
  <si>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</si>
  <si>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специальных программ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</si>
  <si>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</si>
  <si>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</si>
  <si>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</si>
  <si>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</si>
  <si>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</si>
  <si>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Инспекция государственного строительного надзора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</si>
  <si>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</si>
  <si>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</si>
  <si>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</si>
  <si>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</si>
  <si>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</si>
  <si>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</si>
  <si>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</si>
  <si>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инвестиций, промышленности и предпринимательства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</si>
  <si>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</si>
  <si>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общества, молодежи и информационной политики Камчатского края</t>
  </si>
  <si>
    <t>ИТОГО</t>
  </si>
  <si>
    <t>23.08.2021</t>
  </si>
  <si>
    <t>Дотации бюджетам на частичную компенсацию дополнительных расходов на повышение оплаты труда работников бюджетной сферы и иные цели</t>
  </si>
  <si>
    <t>Субсидии бюджетам субъектов Российской Федерации на выплату региональных социальных доплат к пенсии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</si>
  <si>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</si>
  <si>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</si>
  <si>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Субсидии бюджетам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</si>
  <si>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</si>
  <si>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Субсидии бюджетам на единовременные компенсационные выплаты медицинским работникам (врачам, фельдшерам),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</si>
  <si>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Субсидии бюджетам на создание системы долговременного ухода за гражданами пожилого возраста и инвалидами</t>
  </si>
  <si>
    <t>Субсидии бюджетам субъектов Российской Федерации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</si>
  <si>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на развитие паллиативной медицинской помощи</t>
  </si>
  <si>
    <t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</si>
  <si>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Субсидии бюджетам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</si>
  <si>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 xml:space="preserve">Субсидии бюджетам субъектов Российской Федерации на осуществление ежемесячных выплат на детей в возрасте от трех до семи лет включительно </t>
  </si>
  <si>
    <t>Субсидии бюджетам субъектов Российской Федерации на софинансирование расходных обязательств субъектов Российской Федерации, возникающих при реализации региональных программ модернизации первичного звена здравоохранения</t>
  </si>
  <si>
    <t>Субсидии бюджетам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</si>
  <si>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</si>
  <si>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на поддержку экономического и социального развития коренных малочисленных народов Севера, Сибири и Дальнего Востока</t>
  </si>
  <si>
    <t>Субсидии бюджетам на поддержку отрасли культуры</t>
  </si>
  <si>
    <t>Субсидии бюджетам на реализацию мероприятий по созданию в субъектах Российской Федерации новых мест в общеобразовательных организациях</t>
  </si>
  <si>
    <t>Субсидии бюджетам субъектов Российской Федерации на обеспечение закупки авиационных работ в целях оказания медицинской помощи</t>
  </si>
  <si>
    <t>Субсидии бюджетам на реализацию программ формирования современной городской среды</t>
  </si>
  <si>
    <t>Субсидии бюджетам субъектов Российской Федерации на 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</si>
  <si>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Субсидии бюджетам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</si>
  <si>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</si>
  <si>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</si>
  <si>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на оплату жилищно-коммунальных услуг отдельным категориям граждан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</si>
  <si>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</si>
  <si>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</t>
  </si>
  <si>
    <t>Субвенции бюджетам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</si>
  <si>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</si>
  <si>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Субвенции бюджетам на осуществление ежемесячной выплаты в связи с рождением (усыновлением) первого ребенка</t>
  </si>
  <si>
    <t>Единая субвенция бюджетам субъектов Российской Федерации и бюджету г. Байконура</t>
  </si>
  <si>
    <t>Межбюджетные трансферты,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</t>
  </si>
  <si>
    <t>Межбюджетные трансферты, передаваемые бюджетам субъектов Российской Федерации на обеспечение деятельности членов Совета Федерации и их помощников в субъектах Российской Федерации</t>
  </si>
  <si>
    <t xml:space="preserve">Межбюджетные трансферты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</si>
  <si>
    <t>Межбюджетные трансферты, передаваемые бюджетам на финансовое обеспечение дорожной деятельности</t>
  </si>
  <si>
    <t>Межбюджетные трансферты, передаваемые бюджетам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</si>
  <si>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Межбюджетные трансферты, передаваемые бюджетам, за счет средств резервного фонда Правительства Российской Федерации</t>
  </si>
  <si>
    <t>Прочие безвозмездные поступления в бюджеты субъектов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</si>
</sst>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70" formatCode="###\ ###\ ###\ ###\ ##0.0"/>
  </numFmts>
  <fonts count="18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charset val="204"/>
    </font>
    <font>
      <sz val="10"/>
      <color rgb="FF00000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</borders>
  <cellStyleXfs count="3">
    <xf numFmtId="0" fontId="0" fillId="0" borderId="0"/>
    <xf numFmtId="0" fontId="16" fillId="0" borderId="0"/>
    <xf numFmtId="0" fontId="16" fillId="0" borderId="0" applyNumberFormat="0" applyBorder="0" applyAlignment="0"/>
  </cellStyleXfs>
  <cellXfs count="6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49" fontId="17" fillId="0" borderId="12" xfId="1" applyNumberFormat="1" applyFont="1" applyFill="1" applyBorder="1" applyAlignment="1" applyProtection="1">
      <alignment horizontal="left" vertical="center" wrapText="1"/>
    </xf>
    <xf numFmtId="49" fontId="17" fillId="0" borderId="11" xfId="1" applyNumberFormat="1" applyFont="1" applyFill="1" applyBorder="1" applyAlignment="1" applyProtection="1">
      <alignment horizontal="left" vertical="center" wrapText="1"/>
    </xf>
    <xf numFmtId="170" fontId="17" fillId="0" borderId="7" xfId="1" applyNumberFormat="1" applyFont="1" applyFill="1" applyBorder="1" applyAlignment="1" applyProtection="1">
      <alignment horizontal="right" vertical="center"/>
    </xf>
    <xf numFmtId="49" fontId="17" fillId="0" borderId="13" xfId="1" applyNumberFormat="1" applyFont="1" applyFill="1" applyBorder="1" applyAlignment="1" applyProtection="1">
      <alignment horizontal="left" vertical="center" wrapText="1"/>
    </xf>
    <xf numFmtId="49" fontId="17" fillId="0" borderId="8" xfId="1" applyNumberFormat="1" applyFont="1" applyFill="1" applyBorder="1" applyAlignment="1" applyProtection="1">
      <alignment horizontal="left" vertical="center" wrapText="1"/>
    </xf>
    <xf numFmtId="49" fontId="17" fillId="0" borderId="9" xfId="1" applyNumberFormat="1" applyFont="1" applyFill="1" applyBorder="1" applyAlignment="1" applyProtection="1">
      <alignment horizontal="left" vertical="center" wrapText="1"/>
    </xf>
    <xf numFmtId="49" fontId="17" fillId="0" borderId="10" xfId="1" applyNumberFormat="1" applyFont="1" applyFill="1" applyBorder="1" applyAlignment="1" applyProtection="1">
      <alignment horizontal="left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view="pageBreakPreview" topLeftCell="A67" zoomScaleNormal="100" zoomScaleSheetLayoutView="100" workbookViewId="0">
      <selection activeCell="E7" sqref="E7"/>
    </sheetView>
  </sheetViews>
  <sheetFormatPr defaultColWidth="8.77734375" defaultRowHeight="13.8" x14ac:dyDescent="0.25"/>
  <cols>
    <col min="1" max="1" width="69.21875" style="31" customWidth="1"/>
    <col min="2" max="2" width="13.77734375" style="31" customWidth="1"/>
    <col min="3" max="4" width="14.44140625" style="31" customWidth="1"/>
    <col min="5" max="5" width="12.44140625" style="31" customWidth="1"/>
    <col min="6" max="6" width="12.5546875" style="31" customWidth="1"/>
    <col min="7" max="7" width="16" style="31" bestFit="1" customWidth="1"/>
    <col min="8" max="8" width="8.77734375" style="31"/>
    <col min="9" max="9" width="10.21875" style="31" bestFit="1" customWidth="1"/>
    <col min="10" max="16384" width="8.77734375" style="31"/>
  </cols>
  <sheetData>
    <row r="1" spans="1:9" ht="15.6" x14ac:dyDescent="0.3">
      <c r="A1" s="46" t="s">
        <v>0</v>
      </c>
      <c r="B1" s="46"/>
      <c r="C1" s="46"/>
      <c r="D1" s="46"/>
      <c r="E1" s="46"/>
      <c r="F1" s="37" t="s">
        <v>73</v>
      </c>
      <c r="G1" s="38" t="str">
        <f>TEXT(F1,"[$-FC19]ДД ММММ")</f>
        <v>23 августа</v>
      </c>
      <c r="H1" s="38" t="str">
        <f>TEXT(F1,"[$-FC19]ДД.ММ.ГГГ \г")</f>
        <v>23.08.2021 г</v>
      </c>
    </row>
    <row r="2" spans="1:9" ht="15.6" x14ac:dyDescent="0.3">
      <c r="A2" s="46" t="str">
        <f>CONCATENATE("с ",G1," по ",G2,"ода")</f>
        <v>с 23 августа по 27 августа 2021 года</v>
      </c>
      <c r="B2" s="46"/>
      <c r="C2" s="46"/>
      <c r="D2" s="46"/>
      <c r="E2" s="46"/>
      <c r="F2" s="37" t="s">
        <v>41</v>
      </c>
      <c r="G2" s="38" t="str">
        <f>TEXT(F2,"[$-FC19]ДД ММММ ГГГ \г")</f>
        <v>27 августа 2021 г</v>
      </c>
      <c r="H2" s="38" t="str">
        <f>TEXT(F2,"[$-FC19]ДД.ММ.ГГГ \г")</f>
        <v>27.08.2021 г</v>
      </c>
      <c r="I2" s="39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47" t="str">
        <f>CONCATENATE("Остатки средств на ",H1,".")</f>
        <v>Остатки средств на 23.08.2021 г.</v>
      </c>
      <c r="B5" s="48"/>
      <c r="C5" s="48"/>
      <c r="D5" s="49"/>
      <c r="E5" s="8">
        <v>1732153.7</v>
      </c>
      <c r="F5" s="39"/>
    </row>
    <row r="6" spans="1:9" x14ac:dyDescent="0.25">
      <c r="A6" s="10"/>
      <c r="B6" s="11"/>
      <c r="C6" s="11"/>
      <c r="D6" s="11"/>
      <c r="E6" s="12"/>
    </row>
    <row r="7" spans="1:9" x14ac:dyDescent="0.25">
      <c r="A7" s="56" t="s">
        <v>2</v>
      </c>
      <c r="B7" s="57"/>
      <c r="C7" s="57"/>
      <c r="D7" s="57"/>
      <c r="E7" s="13"/>
    </row>
    <row r="8" spans="1:9" x14ac:dyDescent="0.25">
      <c r="A8" s="51" t="s">
        <v>3</v>
      </c>
      <c r="B8" s="57"/>
      <c r="C8" s="57"/>
      <c r="D8" s="57"/>
      <c r="E8" s="9">
        <f>E49-E9</f>
        <v>331885.25661000004</v>
      </c>
    </row>
    <row r="9" spans="1:9" x14ac:dyDescent="0.25">
      <c r="A9" s="58" t="s">
        <v>4</v>
      </c>
      <c r="B9" s="57"/>
      <c r="C9" s="57"/>
      <c r="D9" s="57"/>
      <c r="E9" s="14">
        <f>SUM(E10:E48)</f>
        <v>1341136.2</v>
      </c>
    </row>
    <row r="10" spans="1:9" ht="27" customHeight="1" x14ac:dyDescent="0.25">
      <c r="A10" s="60" t="s">
        <v>74</v>
      </c>
      <c r="B10" s="59"/>
      <c r="C10" s="59"/>
      <c r="D10" s="62"/>
      <c r="E10" s="61">
        <v>55246</v>
      </c>
    </row>
    <row r="11" spans="1:9" ht="16.2" customHeight="1" x14ac:dyDescent="0.25">
      <c r="A11" s="63" t="s">
        <v>75</v>
      </c>
      <c r="B11" s="64"/>
      <c r="C11" s="64"/>
      <c r="D11" s="65"/>
      <c r="E11" s="61">
        <v>52.2</v>
      </c>
    </row>
    <row r="12" spans="1:9" ht="42" customHeight="1" x14ac:dyDescent="0.25">
      <c r="A12" s="63" t="s">
        <v>76</v>
      </c>
      <c r="B12" s="64"/>
      <c r="C12" s="64"/>
      <c r="D12" s="65"/>
      <c r="E12" s="61">
        <v>757.1</v>
      </c>
    </row>
    <row r="13" spans="1:9" ht="25.2" customHeight="1" x14ac:dyDescent="0.25">
      <c r="A13" s="63" t="s">
        <v>77</v>
      </c>
      <c r="B13" s="64"/>
      <c r="C13" s="64"/>
      <c r="D13" s="65"/>
      <c r="E13" s="61">
        <v>66.2</v>
      </c>
    </row>
    <row r="14" spans="1:9" ht="37.799999999999997" customHeight="1" x14ac:dyDescent="0.25">
      <c r="A14" s="63" t="s">
        <v>78</v>
      </c>
      <c r="B14" s="64"/>
      <c r="C14" s="64"/>
      <c r="D14" s="65"/>
      <c r="E14" s="61">
        <v>13.2</v>
      </c>
    </row>
    <row r="15" spans="1:9" ht="30" customHeight="1" x14ac:dyDescent="0.25">
      <c r="A15" s="63" t="s">
        <v>79</v>
      </c>
      <c r="B15" s="64"/>
      <c r="C15" s="64"/>
      <c r="D15" s="65"/>
      <c r="E15" s="61">
        <v>3103.6</v>
      </c>
    </row>
    <row r="16" spans="1:9" ht="37.799999999999997" customHeight="1" x14ac:dyDescent="0.25">
      <c r="A16" s="63" t="s">
        <v>80</v>
      </c>
      <c r="B16" s="64"/>
      <c r="C16" s="64"/>
      <c r="D16" s="65"/>
      <c r="E16" s="61">
        <v>950</v>
      </c>
    </row>
    <row r="17" spans="1:5" ht="15" customHeight="1" x14ac:dyDescent="0.25">
      <c r="A17" s="63" t="s">
        <v>81</v>
      </c>
      <c r="B17" s="64"/>
      <c r="C17" s="64"/>
      <c r="D17" s="65"/>
      <c r="E17" s="61">
        <v>8.9</v>
      </c>
    </row>
    <row r="18" spans="1:5" ht="33" customHeight="1" x14ac:dyDescent="0.25">
      <c r="A18" s="63" t="s">
        <v>82</v>
      </c>
      <c r="B18" s="64"/>
      <c r="C18" s="64"/>
      <c r="D18" s="65"/>
      <c r="E18" s="61">
        <v>1626.1</v>
      </c>
    </row>
    <row r="19" spans="1:5" ht="12" customHeight="1" x14ac:dyDescent="0.25">
      <c r="A19" s="63" t="s">
        <v>83</v>
      </c>
      <c r="B19" s="64"/>
      <c r="C19" s="64"/>
      <c r="D19" s="65"/>
      <c r="E19" s="61">
        <v>102.8</v>
      </c>
    </row>
    <row r="20" spans="1:5" ht="28.8" customHeight="1" x14ac:dyDescent="0.25">
      <c r="A20" s="63" t="s">
        <v>84</v>
      </c>
      <c r="B20" s="64"/>
      <c r="C20" s="64"/>
      <c r="D20" s="65"/>
      <c r="E20" s="61">
        <v>4295.3</v>
      </c>
    </row>
    <row r="21" spans="1:5" ht="30.6" customHeight="1" x14ac:dyDescent="0.25">
      <c r="A21" s="63" t="s">
        <v>85</v>
      </c>
      <c r="B21" s="64"/>
      <c r="C21" s="64"/>
      <c r="D21" s="65"/>
      <c r="E21" s="61">
        <v>11000</v>
      </c>
    </row>
    <row r="22" spans="1:5" ht="25.8" customHeight="1" x14ac:dyDescent="0.25">
      <c r="A22" s="63" t="s">
        <v>86</v>
      </c>
      <c r="B22" s="64"/>
      <c r="C22" s="64"/>
      <c r="D22" s="65"/>
      <c r="E22" s="61">
        <v>21477.1</v>
      </c>
    </row>
    <row r="23" spans="1:5" ht="28.8" customHeight="1" x14ac:dyDescent="0.25">
      <c r="A23" s="63" t="s">
        <v>87</v>
      </c>
      <c r="B23" s="64"/>
      <c r="C23" s="64"/>
      <c r="D23" s="65"/>
      <c r="E23" s="61">
        <v>4624.2</v>
      </c>
    </row>
    <row r="24" spans="1:5" ht="27" customHeight="1" x14ac:dyDescent="0.25">
      <c r="A24" s="63" t="s">
        <v>88</v>
      </c>
      <c r="B24" s="64"/>
      <c r="C24" s="64"/>
      <c r="D24" s="65"/>
      <c r="E24" s="61">
        <v>195.4</v>
      </c>
    </row>
    <row r="25" spans="1:5" ht="27.6" customHeight="1" x14ac:dyDescent="0.25">
      <c r="A25" s="63" t="s">
        <v>89</v>
      </c>
      <c r="B25" s="64"/>
      <c r="C25" s="64"/>
      <c r="D25" s="65"/>
      <c r="E25" s="61">
        <v>268.7</v>
      </c>
    </row>
    <row r="26" spans="1:5" ht="30" customHeight="1" x14ac:dyDescent="0.25">
      <c r="A26" s="63" t="s">
        <v>90</v>
      </c>
      <c r="B26" s="64"/>
      <c r="C26" s="64"/>
      <c r="D26" s="65"/>
      <c r="E26" s="61">
        <v>485</v>
      </c>
    </row>
    <row r="27" spans="1:5" x14ac:dyDescent="0.25">
      <c r="A27" s="63" t="s">
        <v>91</v>
      </c>
      <c r="B27" s="64"/>
      <c r="C27" s="64"/>
      <c r="D27" s="65"/>
      <c r="E27" s="61">
        <v>577.70000000000005</v>
      </c>
    </row>
    <row r="28" spans="1:5" ht="28.2" customHeight="1" x14ac:dyDescent="0.25">
      <c r="A28" s="63" t="s">
        <v>92</v>
      </c>
      <c r="B28" s="64"/>
      <c r="C28" s="64"/>
      <c r="D28" s="65"/>
      <c r="E28" s="61">
        <v>35734.300000000003</v>
      </c>
    </row>
    <row r="29" spans="1:5" ht="13.2" customHeight="1" x14ac:dyDescent="0.25">
      <c r="A29" s="63" t="s">
        <v>93</v>
      </c>
      <c r="B29" s="64"/>
      <c r="C29" s="64"/>
      <c r="D29" s="65"/>
      <c r="E29" s="61">
        <v>34648.1</v>
      </c>
    </row>
    <row r="30" spans="1:5" x14ac:dyDescent="0.25">
      <c r="A30" s="63" t="s">
        <v>94</v>
      </c>
      <c r="B30" s="64"/>
      <c r="C30" s="64"/>
      <c r="D30" s="65"/>
      <c r="E30" s="61">
        <v>2296.6999999999998</v>
      </c>
    </row>
    <row r="31" spans="1:5" ht="30" customHeight="1" x14ac:dyDescent="0.25">
      <c r="A31" s="63" t="s">
        <v>95</v>
      </c>
      <c r="B31" s="64"/>
      <c r="C31" s="64"/>
      <c r="D31" s="65"/>
      <c r="E31" s="61">
        <v>5372.1</v>
      </c>
    </row>
    <row r="32" spans="1:5" ht="40.799999999999997" customHeight="1" x14ac:dyDescent="0.25">
      <c r="A32" s="63" t="s">
        <v>96</v>
      </c>
      <c r="B32" s="64"/>
      <c r="C32" s="64"/>
      <c r="D32" s="65"/>
      <c r="E32" s="61">
        <v>11897.4</v>
      </c>
    </row>
    <row r="33" spans="1:5" ht="17.399999999999999" customHeight="1" x14ac:dyDescent="0.25">
      <c r="A33" s="63" t="s">
        <v>97</v>
      </c>
      <c r="B33" s="64"/>
      <c r="C33" s="64"/>
      <c r="D33" s="65"/>
      <c r="E33" s="61">
        <v>36.299999999999997</v>
      </c>
    </row>
    <row r="34" spans="1:5" ht="18" customHeight="1" x14ac:dyDescent="0.25">
      <c r="A34" s="63" t="s">
        <v>98</v>
      </c>
      <c r="B34" s="64"/>
      <c r="C34" s="64"/>
      <c r="D34" s="65"/>
      <c r="E34" s="61">
        <v>937.5</v>
      </c>
    </row>
    <row r="35" spans="1:5" ht="17.399999999999999" customHeight="1" x14ac:dyDescent="0.25">
      <c r="A35" s="63" t="s">
        <v>99</v>
      </c>
      <c r="B35" s="64"/>
      <c r="C35" s="64"/>
      <c r="D35" s="65"/>
      <c r="E35" s="61">
        <v>104.9</v>
      </c>
    </row>
    <row r="36" spans="1:5" ht="25.8" customHeight="1" x14ac:dyDescent="0.25">
      <c r="A36" s="63" t="s">
        <v>100</v>
      </c>
      <c r="B36" s="64"/>
      <c r="C36" s="64"/>
      <c r="D36" s="65"/>
      <c r="E36" s="61">
        <v>30.2</v>
      </c>
    </row>
    <row r="37" spans="1:5" ht="25.2" customHeight="1" x14ac:dyDescent="0.25">
      <c r="A37" s="63" t="s">
        <v>101</v>
      </c>
      <c r="B37" s="64"/>
      <c r="C37" s="64"/>
      <c r="D37" s="65"/>
      <c r="E37" s="61">
        <v>2850.8</v>
      </c>
    </row>
    <row r="38" spans="1:5" ht="42" customHeight="1" x14ac:dyDescent="0.25">
      <c r="A38" s="63" t="s">
        <v>102</v>
      </c>
      <c r="B38" s="64"/>
      <c r="C38" s="64"/>
      <c r="D38" s="65"/>
      <c r="E38" s="61">
        <v>50.4</v>
      </c>
    </row>
    <row r="39" spans="1:5" ht="43.8" customHeight="1" x14ac:dyDescent="0.25">
      <c r="A39" s="63" t="s">
        <v>103</v>
      </c>
      <c r="B39" s="64"/>
      <c r="C39" s="64"/>
      <c r="D39" s="65"/>
      <c r="E39" s="61">
        <v>4038.2</v>
      </c>
    </row>
    <row r="40" spans="1:5" ht="21" customHeight="1" x14ac:dyDescent="0.25">
      <c r="A40" s="63" t="s">
        <v>104</v>
      </c>
      <c r="B40" s="64"/>
      <c r="C40" s="64"/>
      <c r="D40" s="65"/>
      <c r="E40" s="61">
        <v>1301.4000000000001</v>
      </c>
    </row>
    <row r="41" spans="1:5" ht="16.8" customHeight="1" x14ac:dyDescent="0.25">
      <c r="A41" s="63" t="s">
        <v>105</v>
      </c>
      <c r="B41" s="64"/>
      <c r="C41" s="64"/>
      <c r="D41" s="65"/>
      <c r="E41" s="61">
        <v>293.2</v>
      </c>
    </row>
    <row r="42" spans="1:5" ht="28.8" customHeight="1" x14ac:dyDescent="0.25">
      <c r="A42" s="63" t="s">
        <v>106</v>
      </c>
      <c r="B42" s="64"/>
      <c r="C42" s="64"/>
      <c r="D42" s="65"/>
      <c r="E42" s="61">
        <v>1762.9</v>
      </c>
    </row>
    <row r="43" spans="1:5" ht="29.4" customHeight="1" x14ac:dyDescent="0.25">
      <c r="A43" s="63" t="s">
        <v>107</v>
      </c>
      <c r="B43" s="64"/>
      <c r="C43" s="64"/>
      <c r="D43" s="65"/>
      <c r="E43" s="61">
        <v>213.9</v>
      </c>
    </row>
    <row r="44" spans="1:5" ht="33" customHeight="1" x14ac:dyDescent="0.25">
      <c r="A44" s="63" t="s">
        <v>108</v>
      </c>
      <c r="B44" s="64"/>
      <c r="C44" s="64"/>
      <c r="D44" s="65"/>
      <c r="E44" s="61">
        <v>1290</v>
      </c>
    </row>
    <row r="45" spans="1:5" ht="16.2" customHeight="1" x14ac:dyDescent="0.25">
      <c r="A45" s="63" t="s">
        <v>109</v>
      </c>
      <c r="B45" s="64"/>
      <c r="C45" s="64"/>
      <c r="D45" s="65"/>
      <c r="E45" s="61">
        <v>182646.1</v>
      </c>
    </row>
    <row r="46" spans="1:5" ht="25.2" customHeight="1" x14ac:dyDescent="0.25">
      <c r="A46" s="63" t="s">
        <v>110</v>
      </c>
      <c r="B46" s="64"/>
      <c r="C46" s="64"/>
      <c r="D46" s="65"/>
      <c r="E46" s="61">
        <v>17040.5</v>
      </c>
    </row>
    <row r="47" spans="1:5" ht="16.8" customHeight="1" x14ac:dyDescent="0.25">
      <c r="A47" s="63" t="s">
        <v>111</v>
      </c>
      <c r="B47" s="64"/>
      <c r="C47" s="64"/>
      <c r="D47" s="65"/>
      <c r="E47" s="61">
        <v>42465.8</v>
      </c>
    </row>
    <row r="48" spans="1:5" ht="12" customHeight="1" x14ac:dyDescent="0.25">
      <c r="A48" s="63" t="s">
        <v>112</v>
      </c>
      <c r="B48" s="64"/>
      <c r="C48" s="64"/>
      <c r="D48" s="65"/>
      <c r="E48" s="61">
        <v>891276</v>
      </c>
    </row>
    <row r="49" spans="1:6" x14ac:dyDescent="0.25">
      <c r="A49" s="50" t="s">
        <v>5</v>
      </c>
      <c r="B49" s="51"/>
      <c r="C49" s="51"/>
      <c r="D49" s="51"/>
      <c r="E49" s="13">
        <f>'Муниципальные районы'!B16-Учреждения!E5+'Муниципальные районы'!B15</f>
        <v>1673021.45661</v>
      </c>
    </row>
    <row r="50" spans="1:6" x14ac:dyDescent="0.25">
      <c r="A50" s="15"/>
      <c r="B50" s="16"/>
      <c r="C50" s="16"/>
      <c r="D50" s="6"/>
      <c r="E50" s="17"/>
    </row>
    <row r="51" spans="1:6" x14ac:dyDescent="0.25">
      <c r="A51" s="52" t="s">
        <v>14</v>
      </c>
      <c r="B51" s="54" t="s">
        <v>6</v>
      </c>
      <c r="C51" s="55" t="s">
        <v>7</v>
      </c>
      <c r="D51" s="55"/>
      <c r="E51" s="55"/>
    </row>
    <row r="52" spans="1:6" ht="82.8" x14ac:dyDescent="0.25">
      <c r="A52" s="53"/>
      <c r="B52" s="54"/>
      <c r="C52" s="18" t="s">
        <v>8</v>
      </c>
      <c r="D52" s="18" t="s">
        <v>9</v>
      </c>
      <c r="E52" s="18" t="s">
        <v>10</v>
      </c>
    </row>
    <row r="53" spans="1:6" x14ac:dyDescent="0.25">
      <c r="A53" s="19" t="s">
        <v>42</v>
      </c>
      <c r="B53" s="42">
        <v>13863.33015</v>
      </c>
      <c r="C53" s="42">
        <v>10470.33556</v>
      </c>
      <c r="D53" s="42">
        <v>3288.4773100000002</v>
      </c>
      <c r="E53" s="42"/>
      <c r="F53" s="41"/>
    </row>
    <row r="54" spans="1:6" x14ac:dyDescent="0.25">
      <c r="A54" s="19" t="s">
        <v>43</v>
      </c>
      <c r="B54" s="42">
        <v>200</v>
      </c>
      <c r="C54" s="42"/>
      <c r="D54" s="42"/>
      <c r="E54" s="42"/>
      <c r="F54" s="41"/>
    </row>
    <row r="55" spans="1:6" x14ac:dyDescent="0.25">
      <c r="A55" s="19" t="s">
        <v>44</v>
      </c>
      <c r="B55" s="42">
        <v>19609.938999999998</v>
      </c>
      <c r="C55" s="42">
        <v>368</v>
      </c>
      <c r="D55" s="42">
        <v>45.863999999999997</v>
      </c>
      <c r="E55" s="42"/>
      <c r="F55" s="41"/>
    </row>
    <row r="56" spans="1:6" ht="27.6" x14ac:dyDescent="0.25">
      <c r="A56" s="19" t="s">
        <v>45</v>
      </c>
      <c r="B56" s="42">
        <v>15726.131820000001</v>
      </c>
      <c r="C56" s="42">
        <v>36.834200000000003</v>
      </c>
      <c r="D56" s="42"/>
      <c r="E56" s="42"/>
      <c r="F56" s="41"/>
    </row>
    <row r="57" spans="1:6" x14ac:dyDescent="0.25">
      <c r="A57" s="19" t="s">
        <v>46</v>
      </c>
      <c r="B57" s="42">
        <v>909.71361000000002</v>
      </c>
      <c r="C57" s="42"/>
      <c r="D57" s="42"/>
      <c r="E57" s="42"/>
      <c r="F57" s="41"/>
    </row>
    <row r="58" spans="1:6" x14ac:dyDescent="0.25">
      <c r="A58" s="19" t="s">
        <v>47</v>
      </c>
      <c r="B58" s="42">
        <v>8.0389999999999997</v>
      </c>
      <c r="C58" s="42"/>
      <c r="D58" s="42"/>
      <c r="E58" s="42"/>
      <c r="F58" s="41"/>
    </row>
    <row r="59" spans="1:6" ht="27.6" x14ac:dyDescent="0.25">
      <c r="A59" s="19" t="s">
        <v>48</v>
      </c>
      <c r="B59" s="42">
        <v>510468.11882999999</v>
      </c>
      <c r="C59" s="42">
        <v>1150</v>
      </c>
      <c r="D59" s="42"/>
      <c r="E59" s="42"/>
      <c r="F59" s="41"/>
    </row>
    <row r="60" spans="1:6" x14ac:dyDescent="0.25">
      <c r="A60" s="19" t="s">
        <v>49</v>
      </c>
      <c r="B60" s="42">
        <v>115</v>
      </c>
      <c r="C60" s="42"/>
      <c r="D60" s="42"/>
      <c r="E60" s="42"/>
      <c r="F60" s="41"/>
    </row>
    <row r="61" spans="1:6" x14ac:dyDescent="0.25">
      <c r="A61" s="19" t="s">
        <v>50</v>
      </c>
      <c r="B61" s="42">
        <v>103830.0683</v>
      </c>
      <c r="C61" s="42">
        <v>3696.4</v>
      </c>
      <c r="D61" s="42">
        <v>1661</v>
      </c>
      <c r="E61" s="42"/>
      <c r="F61" s="41"/>
    </row>
    <row r="62" spans="1:6" x14ac:dyDescent="0.25">
      <c r="A62" s="19" t="s">
        <v>51</v>
      </c>
      <c r="B62" s="42">
        <v>16561.651539999999</v>
      </c>
      <c r="C62" s="42">
        <v>3195</v>
      </c>
      <c r="D62" s="42">
        <v>2083.48002</v>
      </c>
      <c r="E62" s="42"/>
      <c r="F62" s="41"/>
    </row>
    <row r="63" spans="1:6" x14ac:dyDescent="0.25">
      <c r="A63" s="19" t="s">
        <v>52</v>
      </c>
      <c r="B63" s="42">
        <v>137141.65760000001</v>
      </c>
      <c r="C63" s="42">
        <v>5245.85646</v>
      </c>
      <c r="D63" s="42"/>
      <c r="E63" s="42">
        <v>7999.56131</v>
      </c>
      <c r="F63" s="41"/>
    </row>
    <row r="64" spans="1:6" ht="27.6" x14ac:dyDescent="0.25">
      <c r="A64" s="19" t="s">
        <v>53</v>
      </c>
      <c r="B64" s="42">
        <v>38642.375480000002</v>
      </c>
      <c r="C64" s="42"/>
      <c r="D64" s="42"/>
      <c r="E64" s="42">
        <v>20823.668519999999</v>
      </c>
      <c r="F64" s="41"/>
    </row>
    <row r="65" spans="1:6" x14ac:dyDescent="0.25">
      <c r="A65" s="19" t="s">
        <v>54</v>
      </c>
      <c r="B65" s="42">
        <v>5487.8028899999999</v>
      </c>
      <c r="C65" s="42">
        <v>343.26760000000002</v>
      </c>
      <c r="D65" s="42"/>
      <c r="E65" s="42"/>
      <c r="F65" s="41"/>
    </row>
    <row r="66" spans="1:6" x14ac:dyDescent="0.25">
      <c r="A66" s="19" t="s">
        <v>55</v>
      </c>
      <c r="B66" s="42">
        <v>2568.1999999999998</v>
      </c>
      <c r="C66" s="42">
        <v>2000</v>
      </c>
      <c r="D66" s="42"/>
      <c r="E66" s="42"/>
      <c r="F66" s="41"/>
    </row>
    <row r="67" spans="1:6" x14ac:dyDescent="0.25">
      <c r="A67" s="19" t="s">
        <v>56</v>
      </c>
      <c r="B67" s="42">
        <v>41.761279999999999</v>
      </c>
      <c r="C67" s="42"/>
      <c r="D67" s="42"/>
      <c r="E67" s="42"/>
      <c r="F67" s="41"/>
    </row>
    <row r="68" spans="1:6" x14ac:dyDescent="0.25">
      <c r="A68" s="19" t="s">
        <v>57</v>
      </c>
      <c r="B68" s="42">
        <v>7809.7085800000004</v>
      </c>
      <c r="C68" s="42">
        <v>3149.4025200000001</v>
      </c>
      <c r="D68" s="42">
        <v>1337.6550299999999</v>
      </c>
      <c r="E68" s="42">
        <v>2810.3512500000002</v>
      </c>
      <c r="F68" s="41"/>
    </row>
    <row r="69" spans="1:6" x14ac:dyDescent="0.25">
      <c r="A69" s="19" t="s">
        <v>58</v>
      </c>
      <c r="B69" s="42">
        <v>2927.3430699999999</v>
      </c>
      <c r="C69" s="42"/>
      <c r="D69" s="42"/>
      <c r="E69" s="42"/>
      <c r="F69" s="41"/>
    </row>
    <row r="70" spans="1:6" x14ac:dyDescent="0.25">
      <c r="A70" s="19" t="s">
        <v>59</v>
      </c>
      <c r="B70" s="42">
        <v>241543.44777999999</v>
      </c>
      <c r="C70" s="42">
        <v>250</v>
      </c>
      <c r="D70" s="42"/>
      <c r="E70" s="42"/>
      <c r="F70" s="41"/>
    </row>
    <row r="71" spans="1:6" x14ac:dyDescent="0.25">
      <c r="A71" s="19" t="s">
        <v>60</v>
      </c>
      <c r="B71" s="42">
        <v>13000.36</v>
      </c>
      <c r="C71" s="42">
        <v>7000</v>
      </c>
      <c r="D71" s="42">
        <v>5000</v>
      </c>
      <c r="E71" s="42"/>
      <c r="F71" s="41"/>
    </row>
    <row r="72" spans="1:6" x14ac:dyDescent="0.25">
      <c r="A72" s="19" t="s">
        <v>61</v>
      </c>
      <c r="B72" s="42">
        <v>1036</v>
      </c>
      <c r="C72" s="42">
        <v>400</v>
      </c>
      <c r="D72" s="42">
        <v>511</v>
      </c>
      <c r="E72" s="42"/>
      <c r="F72" s="41"/>
    </row>
    <row r="73" spans="1:6" x14ac:dyDescent="0.25">
      <c r="A73" s="19" t="s">
        <v>62</v>
      </c>
      <c r="B73" s="42">
        <v>13.2</v>
      </c>
      <c r="C73" s="42"/>
      <c r="D73" s="42"/>
      <c r="E73" s="42"/>
      <c r="F73" s="41"/>
    </row>
    <row r="74" spans="1:6" x14ac:dyDescent="0.25">
      <c r="A74" s="19" t="s">
        <v>63</v>
      </c>
      <c r="B74" s="42">
        <v>267231.57509</v>
      </c>
      <c r="C74" s="42">
        <v>5677.3400499999998</v>
      </c>
      <c r="D74" s="42"/>
      <c r="E74" s="42"/>
      <c r="F74" s="41"/>
    </row>
    <row r="75" spans="1:6" x14ac:dyDescent="0.25">
      <c r="A75" s="19" t="s">
        <v>64</v>
      </c>
      <c r="B75" s="42">
        <v>2728.6559999999999</v>
      </c>
      <c r="C75" s="42">
        <v>150</v>
      </c>
      <c r="D75" s="42"/>
      <c r="E75" s="42"/>
      <c r="F75" s="41"/>
    </row>
    <row r="76" spans="1:6" x14ac:dyDescent="0.25">
      <c r="A76" s="19" t="s">
        <v>65</v>
      </c>
      <c r="B76" s="42">
        <v>2490.5898699999998</v>
      </c>
      <c r="C76" s="42">
        <v>2180</v>
      </c>
      <c r="D76" s="42"/>
      <c r="E76" s="42"/>
      <c r="F76" s="41"/>
    </row>
    <row r="77" spans="1:6" x14ac:dyDescent="0.25">
      <c r="A77" s="19" t="s">
        <v>66</v>
      </c>
      <c r="B77" s="42">
        <v>330</v>
      </c>
      <c r="C77" s="42">
        <v>10</v>
      </c>
      <c r="D77" s="42"/>
      <c r="E77" s="42"/>
      <c r="F77" s="41"/>
    </row>
    <row r="78" spans="1:6" x14ac:dyDescent="0.25">
      <c r="A78" s="19" t="s">
        <v>67</v>
      </c>
      <c r="B78" s="42">
        <v>183.57980000000001</v>
      </c>
      <c r="C78" s="42">
        <v>21.2</v>
      </c>
      <c r="D78" s="42">
        <v>5.86</v>
      </c>
      <c r="E78" s="42"/>
      <c r="F78" s="41"/>
    </row>
    <row r="79" spans="1:6" ht="27.6" x14ac:dyDescent="0.25">
      <c r="A79" s="19" t="s">
        <v>68</v>
      </c>
      <c r="B79" s="42">
        <v>4479.8266999999996</v>
      </c>
      <c r="C79" s="42">
        <v>3295.1628999999998</v>
      </c>
      <c r="D79" s="42">
        <v>1113.4146499999999</v>
      </c>
      <c r="E79" s="42"/>
      <c r="F79" s="41"/>
    </row>
    <row r="80" spans="1:6" ht="27.6" x14ac:dyDescent="0.25">
      <c r="A80" s="19" t="s">
        <v>69</v>
      </c>
      <c r="B80" s="42">
        <v>2965.645</v>
      </c>
      <c r="C80" s="42"/>
      <c r="D80" s="42"/>
      <c r="E80" s="42"/>
      <c r="F80" s="41"/>
    </row>
    <row r="81" spans="1:6" ht="27.6" x14ac:dyDescent="0.25">
      <c r="A81" s="19" t="s">
        <v>70</v>
      </c>
      <c r="B81" s="42">
        <v>29562.028689999999</v>
      </c>
      <c r="C81" s="42">
        <v>3036.2209200000002</v>
      </c>
      <c r="D81" s="42">
        <v>845.2</v>
      </c>
      <c r="E81" s="42"/>
      <c r="F81" s="41"/>
    </row>
    <row r="82" spans="1:6" ht="27.6" x14ac:dyDescent="0.25">
      <c r="A82" s="19" t="s">
        <v>71</v>
      </c>
      <c r="B82" s="42">
        <v>6066.4137300000002</v>
      </c>
      <c r="C82" s="42">
        <v>798.31</v>
      </c>
      <c r="D82" s="42">
        <v>446.37799999999999</v>
      </c>
      <c r="E82" s="42"/>
      <c r="F82" s="41"/>
    </row>
    <row r="83" spans="1:6" x14ac:dyDescent="0.25">
      <c r="A83" s="20" t="s">
        <v>72</v>
      </c>
      <c r="B83" s="43">
        <v>1447542.1638100001</v>
      </c>
      <c r="C83" s="43">
        <v>52473.33021</v>
      </c>
      <c r="D83" s="43">
        <v>16338.329009999999</v>
      </c>
      <c r="E83" s="43">
        <v>31633.58108</v>
      </c>
      <c r="F83" s="41"/>
    </row>
    <row r="84" spans="1:6" x14ac:dyDescent="0.25">
      <c r="B84" s="41"/>
      <c r="C84" s="41"/>
      <c r="D84" s="41"/>
      <c r="E84" s="41"/>
    </row>
  </sheetData>
  <mergeCells count="49">
    <mergeCell ref="A10:D10"/>
    <mergeCell ref="A23:D23"/>
    <mergeCell ref="A22:D22"/>
    <mergeCell ref="A16:D16"/>
    <mergeCell ref="A15:D15"/>
    <mergeCell ref="A14:D14"/>
    <mergeCell ref="A19:D19"/>
    <mergeCell ref="A18:D18"/>
    <mergeCell ref="A17:D17"/>
    <mergeCell ref="A48:D48"/>
    <mergeCell ref="A47:D47"/>
    <mergeCell ref="A46:D46"/>
    <mergeCell ref="A45:D45"/>
    <mergeCell ref="A38:D38"/>
    <mergeCell ref="A37:D37"/>
    <mergeCell ref="A36:D36"/>
    <mergeCell ref="A39:D39"/>
    <mergeCell ref="A44:D44"/>
    <mergeCell ref="A43:D43"/>
    <mergeCell ref="A42:D42"/>
    <mergeCell ref="A41:D41"/>
    <mergeCell ref="A40:D40"/>
    <mergeCell ref="A35:D35"/>
    <mergeCell ref="A34:D34"/>
    <mergeCell ref="A26:D26"/>
    <mergeCell ref="A25:D25"/>
    <mergeCell ref="A29:D29"/>
    <mergeCell ref="A28:D28"/>
    <mergeCell ref="A27:D27"/>
    <mergeCell ref="A21:D21"/>
    <mergeCell ref="A20:D20"/>
    <mergeCell ref="A24:D24"/>
    <mergeCell ref="A33:D33"/>
    <mergeCell ref="A32:D32"/>
    <mergeCell ref="A31:D31"/>
    <mergeCell ref="A30:D30"/>
    <mergeCell ref="A13:D13"/>
    <mergeCell ref="A12:D12"/>
    <mergeCell ref="A11:D11"/>
    <mergeCell ref="A1:E1"/>
    <mergeCell ref="A2:E2"/>
    <mergeCell ref="A5:D5"/>
    <mergeCell ref="A49:D49"/>
    <mergeCell ref="A51:A52"/>
    <mergeCell ref="B51:B52"/>
    <mergeCell ref="C51:E51"/>
    <mergeCell ref="A7:D7"/>
    <mergeCell ref="A8:D8"/>
    <mergeCell ref="A9:D9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view="pageBreakPreview" zoomScaleNormal="100" zoomScaleSheetLayoutView="100" workbookViewId="0">
      <selection activeCell="B17" sqref="B17"/>
    </sheetView>
  </sheetViews>
  <sheetFormatPr defaultColWidth="8.77734375" defaultRowHeight="13.8" x14ac:dyDescent="0.25"/>
  <cols>
    <col min="1" max="1" width="38.21875" style="31" customWidth="1"/>
    <col min="2" max="2" width="13.21875" style="31" customWidth="1"/>
    <col min="3" max="3" width="10.5546875" style="31" customWidth="1"/>
    <col min="4" max="4" width="11.44140625" style="31" customWidth="1"/>
    <col min="5" max="5" width="13.21875" style="31" customWidth="1"/>
    <col min="6" max="6" width="12.21875" style="31" customWidth="1"/>
    <col min="7" max="7" width="12.5546875" style="31" customWidth="1"/>
    <col min="8" max="8" width="12.77734375" style="31" customWidth="1"/>
    <col min="9" max="9" width="10.77734375" style="31" customWidth="1"/>
    <col min="10" max="10" width="12.77734375" style="31" customWidth="1"/>
    <col min="11" max="11" width="11" style="31" customWidth="1"/>
    <col min="12" max="13" width="11.77734375" style="31" customWidth="1"/>
    <col min="14" max="14" width="11.21875" style="31" customWidth="1"/>
    <col min="15" max="15" width="11.5546875" style="31" customWidth="1"/>
    <col min="16" max="16384" width="8.77734375" style="31"/>
  </cols>
  <sheetData>
    <row r="1" spans="1:20" s="28" customFormat="1" ht="15.6" x14ac:dyDescent="0.3">
      <c r="A1" s="27" t="s">
        <v>41</v>
      </c>
      <c r="C1" s="29" t="s">
        <v>13</v>
      </c>
    </row>
    <row r="2" spans="1:20" x14ac:dyDescent="0.25">
      <c r="A2" s="30" t="str">
        <f>TEXT(EndData2,"[$-FC19]ДД.ММ.ГГГ")</f>
        <v>27.08.2021</v>
      </c>
      <c r="B2" s="30">
        <f>A2+1</f>
        <v>44436</v>
      </c>
      <c r="C2" s="26" t="str">
        <f>TEXT(B2,"[$-FC19]ДД.ММ.ГГГ")</f>
        <v>28.08.2021</v>
      </c>
      <c r="P2" s="32" t="s">
        <v>12</v>
      </c>
    </row>
    <row r="3" spans="1:20" ht="51.75" customHeight="1" x14ac:dyDescent="0.25">
      <c r="A3" s="23" t="s">
        <v>15</v>
      </c>
      <c r="B3" s="33" t="s">
        <v>16</v>
      </c>
      <c r="C3" s="34" t="s">
        <v>17</v>
      </c>
      <c r="D3" s="34" t="s">
        <v>18</v>
      </c>
      <c r="E3" s="34" t="s">
        <v>19</v>
      </c>
      <c r="F3" s="34" t="s">
        <v>20</v>
      </c>
      <c r="G3" s="34" t="s">
        <v>21</v>
      </c>
      <c r="H3" s="34" t="s">
        <v>22</v>
      </c>
      <c r="I3" s="34" t="s">
        <v>23</v>
      </c>
      <c r="J3" s="34" t="s">
        <v>24</v>
      </c>
      <c r="K3" s="34" t="s">
        <v>25</v>
      </c>
      <c r="L3" s="34" t="s">
        <v>26</v>
      </c>
      <c r="M3" s="34" t="s">
        <v>27</v>
      </c>
      <c r="N3" s="34" t="s">
        <v>28</v>
      </c>
      <c r="O3" s="34" t="s">
        <v>29</v>
      </c>
      <c r="P3" s="35" t="s">
        <v>11</v>
      </c>
    </row>
    <row r="4" spans="1:20" ht="39.6" x14ac:dyDescent="0.25">
      <c r="A4" s="21" t="s">
        <v>31</v>
      </c>
      <c r="B4" s="24"/>
      <c r="C4" s="24"/>
      <c r="D4" s="24"/>
      <c r="E4" s="24"/>
      <c r="F4" s="24"/>
      <c r="G4" s="24"/>
      <c r="H4" s="24">
        <v>1736.213</v>
      </c>
      <c r="I4" s="24"/>
      <c r="J4" s="24">
        <v>9360.6666700000005</v>
      </c>
      <c r="K4" s="24"/>
      <c r="L4" s="24"/>
      <c r="M4" s="24"/>
      <c r="N4" s="24"/>
      <c r="O4" s="24">
        <v>17000</v>
      </c>
      <c r="P4" s="44">
        <v>28096.879669999998</v>
      </c>
      <c r="Q4" s="32"/>
      <c r="R4" s="32"/>
      <c r="S4" s="32"/>
      <c r="T4" s="32"/>
    </row>
    <row r="5" spans="1:20" ht="26.4" x14ac:dyDescent="0.25">
      <c r="A5" s="21" t="s">
        <v>32</v>
      </c>
      <c r="B5" s="24"/>
      <c r="C5" s="24"/>
      <c r="D5" s="24"/>
      <c r="E5" s="24"/>
      <c r="F5" s="24"/>
      <c r="G5" s="24"/>
      <c r="H5" s="24"/>
      <c r="I5" s="24"/>
      <c r="J5" s="24">
        <v>1</v>
      </c>
      <c r="K5" s="24"/>
      <c r="L5" s="24"/>
      <c r="M5" s="24"/>
      <c r="N5" s="24"/>
      <c r="O5" s="24"/>
      <c r="P5" s="44">
        <v>1</v>
      </c>
      <c r="Q5" s="32"/>
      <c r="R5" s="32"/>
      <c r="S5" s="32"/>
      <c r="T5" s="32"/>
    </row>
    <row r="6" spans="1:20" ht="105.6" x14ac:dyDescent="0.25">
      <c r="A6" s="21" t="s">
        <v>33</v>
      </c>
      <c r="B6" s="24">
        <v>600</v>
      </c>
      <c r="C6" s="24">
        <v>4474.2654899999998</v>
      </c>
      <c r="D6" s="24"/>
      <c r="E6" s="24"/>
      <c r="F6" s="24"/>
      <c r="G6" s="24">
        <v>4008.8123999999998</v>
      </c>
      <c r="H6" s="24"/>
      <c r="I6" s="24">
        <v>-500</v>
      </c>
      <c r="J6" s="24"/>
      <c r="K6" s="24"/>
      <c r="L6" s="24">
        <v>2480.3444199999999</v>
      </c>
      <c r="M6" s="24"/>
      <c r="N6" s="24"/>
      <c r="O6" s="24"/>
      <c r="P6" s="44">
        <v>11063.42231</v>
      </c>
      <c r="Q6" s="32"/>
      <c r="R6" s="32"/>
      <c r="S6" s="32"/>
      <c r="T6" s="32"/>
    </row>
    <row r="7" spans="1:20" ht="79.2" x14ac:dyDescent="0.25">
      <c r="A7" s="21" t="s">
        <v>34</v>
      </c>
      <c r="B7" s="24">
        <v>284.54545999999999</v>
      </c>
      <c r="C7" s="24">
        <v>24.086870000000001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44">
        <v>308.63233000000002</v>
      </c>
      <c r="Q7" s="32"/>
      <c r="R7" s="32"/>
      <c r="S7" s="32"/>
      <c r="T7" s="32"/>
    </row>
    <row r="8" spans="1:20" ht="79.2" x14ac:dyDescent="0.25">
      <c r="A8" s="21" t="s">
        <v>35</v>
      </c>
      <c r="B8" s="24"/>
      <c r="C8" s="24"/>
      <c r="D8" s="24"/>
      <c r="E8" s="24"/>
      <c r="F8" s="24"/>
      <c r="G8" s="24"/>
      <c r="H8" s="24"/>
      <c r="I8" s="24"/>
      <c r="J8" s="24">
        <v>7441.80807</v>
      </c>
      <c r="K8" s="24"/>
      <c r="L8" s="24"/>
      <c r="M8" s="24"/>
      <c r="N8" s="24"/>
      <c r="O8" s="24"/>
      <c r="P8" s="44">
        <v>7441.80807</v>
      </c>
      <c r="Q8" s="32"/>
      <c r="R8" s="32"/>
      <c r="S8" s="32"/>
      <c r="T8" s="32"/>
    </row>
    <row r="9" spans="1:20" ht="39.6" x14ac:dyDescent="0.25">
      <c r="A9" s="21" t="s">
        <v>36</v>
      </c>
      <c r="B9" s="24"/>
      <c r="C9" s="24"/>
      <c r="D9" s="24"/>
      <c r="E9" s="24"/>
      <c r="F9" s="24"/>
      <c r="G9" s="24"/>
      <c r="H9" s="24"/>
      <c r="I9" s="24"/>
      <c r="J9" s="24"/>
      <c r="K9" s="24">
        <v>6291.2560599999997</v>
      </c>
      <c r="L9" s="24"/>
      <c r="M9" s="24"/>
      <c r="N9" s="24"/>
      <c r="O9" s="24"/>
      <c r="P9" s="44">
        <v>6291.2560599999997</v>
      </c>
      <c r="Q9" s="32"/>
      <c r="R9" s="32"/>
      <c r="S9" s="32"/>
      <c r="T9" s="32"/>
    </row>
    <row r="10" spans="1:20" ht="52.8" x14ac:dyDescent="0.25">
      <c r="A10" s="21" t="s">
        <v>37</v>
      </c>
      <c r="B10" s="24">
        <v>35866.588860000003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44">
        <v>35866.588860000003</v>
      </c>
      <c r="Q10" s="32"/>
      <c r="R10" s="32"/>
      <c r="S10" s="32"/>
      <c r="T10" s="32"/>
    </row>
    <row r="11" spans="1:20" ht="26.4" x14ac:dyDescent="0.25">
      <c r="A11" s="21" t="s">
        <v>38</v>
      </c>
      <c r="B11" s="24">
        <v>1084.67669</v>
      </c>
      <c r="C11" s="24"/>
      <c r="D11" s="24"/>
      <c r="E11" s="24"/>
      <c r="F11" s="24"/>
      <c r="G11" s="24"/>
      <c r="H11" s="24"/>
      <c r="I11" s="24"/>
      <c r="J11" s="24">
        <v>1.0000000000000001E-5</v>
      </c>
      <c r="K11" s="24">
        <v>518.02880000000005</v>
      </c>
      <c r="L11" s="24"/>
      <c r="M11" s="24"/>
      <c r="N11" s="24"/>
      <c r="O11" s="24"/>
      <c r="P11" s="44">
        <v>1602.7055</v>
      </c>
      <c r="Q11" s="32"/>
      <c r="R11" s="32"/>
      <c r="S11" s="32"/>
      <c r="T11" s="32"/>
    </row>
    <row r="12" spans="1:20" ht="118.8" x14ac:dyDescent="0.25">
      <c r="A12" s="21" t="s">
        <v>39</v>
      </c>
      <c r="B12" s="24">
        <v>11810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44">
        <v>11810</v>
      </c>
      <c r="Q12" s="32"/>
      <c r="R12" s="32"/>
      <c r="S12" s="32"/>
      <c r="T12" s="32"/>
    </row>
    <row r="13" spans="1:20" x14ac:dyDescent="0.25">
      <c r="A13" s="22" t="s">
        <v>40</v>
      </c>
      <c r="B13" s="25">
        <v>49645.811009999998</v>
      </c>
      <c r="C13" s="25">
        <v>4498.3523599999999</v>
      </c>
      <c r="D13" s="25"/>
      <c r="E13" s="25"/>
      <c r="F13" s="25"/>
      <c r="G13" s="25">
        <v>4008.8123999999998</v>
      </c>
      <c r="H13" s="25">
        <v>1736.213</v>
      </c>
      <c r="I13" s="25">
        <v>-500</v>
      </c>
      <c r="J13" s="25">
        <v>16803.474750000001</v>
      </c>
      <c r="K13" s="25">
        <v>6809.2848599999998</v>
      </c>
      <c r="L13" s="25">
        <v>2480.3444199999999</v>
      </c>
      <c r="M13" s="25"/>
      <c r="N13" s="25"/>
      <c r="O13" s="25">
        <v>17000</v>
      </c>
      <c r="P13" s="44">
        <v>102482.2928</v>
      </c>
      <c r="Q13" s="40"/>
      <c r="R13" s="40"/>
      <c r="S13" s="40"/>
      <c r="T13" s="40"/>
    </row>
    <row r="14" spans="1:20" x14ac:dyDescent="0.25"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</row>
    <row r="15" spans="1:20" x14ac:dyDescent="0.25">
      <c r="A15" s="36" t="s">
        <v>30</v>
      </c>
      <c r="B15" s="45">
        <f>P13+Учреждения!B83</f>
        <v>1550024.45661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</row>
    <row r="16" spans="1:20" ht="32.25" customHeight="1" x14ac:dyDescent="0.25">
      <c r="A16" s="36" t="str">
        <f>CONCATENATE("Остатки бюджетных средств на ",C2,"г.")</f>
        <v>Остатки бюджетных средств на 28.08.2021г.</v>
      </c>
      <c r="B16" s="45">
        <v>1855150.7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</row>
  </sheetData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2021-09-01T04:56:28Z</dcterms:modified>
</cp:coreProperties>
</file>