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Учреждения!$49:$50</definedName>
    <definedName name="_xlnm.Print_Area" localSheetId="1">'Муниципальные районы'!$A$1:$P$33</definedName>
    <definedName name="_xlnm.Print_Area" localSheetId="0">Учреждения!$A$1:$E$87</definedName>
  </definedNames>
  <calcPr calcId="162913"/>
</workbook>
</file>

<file path=xl/calcChain.xml><?xml version="1.0" encoding="utf-8"?>
<calcChain xmlns="http://schemas.openxmlformats.org/spreadsheetml/2006/main">
  <c r="E8" i="1" l="1"/>
  <c r="E47" i="1"/>
  <c r="B31" i="2"/>
  <c r="E9" i="1" l="1"/>
  <c r="A2" i="2" l="1"/>
  <c r="B2" i="2" s="1"/>
  <c r="C2" i="2" s="1"/>
  <c r="A3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<sst xmlns="http://schemas.openxmlformats.org/spreadsheetml/2006/main" count="132" uniqueCount="131">
  <si>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</si>
  <si>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</si>
  <si>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</si>
  <si>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</si>
  <si>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</si>
  <si>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</si>
  <si>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</si>
  <si>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</si>
  <si>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</si>
  <si>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</si>
  <si>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</si>
  <si>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</si>
  <si>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</si>
  <si>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</si>
  <si>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</si>
  <si>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</si>
  <si>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</si>
  <si>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</si>
  <si>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</si>
  <si>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</si>
  <si>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</si>
  <si>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</si>
  <si>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</si>
  <si>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</si>
  <si>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</si>
  <si>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</si>
  <si>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</si>
  <si>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</si>
  <si>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</si>
  <si>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</si>
  <si>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</si>
  <si>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</si>
  <si>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</si>
  <si>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</si>
  <si>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</si>
  <si>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</si>
  <si>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</si>
  <si>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</si>
  <si>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</si>
  <si>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</si>
  <si>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</si>
  <si>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</si>
  <si>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</si>
  <si>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</si>
  <si>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</si>
  <si>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</si>
  <si>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</si>
  <si>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</si>
  <si>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</si>
  <si>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Обеспечение образовательных организаций материально-технической базой для внедрения цифровой образовательной среды</t>
  </si>
  <si>
    <t>Оснащение объектов спортивной инфраструктуры спортивно-технологическим оборудованием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</si>
  <si>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</si>
  <si>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</si>
  <si>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</si>
  <si>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</si>
  <si>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</si>
  <si>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</si>
  <si>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10.09.2021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</si>
  <si>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</si>
  <si>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</si>
  <si>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</si>
  <si>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</si>
  <si>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</si>
  <si>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</si>
  <si>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</si>
  <si>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</si>
  <si>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</si>
  <si>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</si>
  <si>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</si>
  <si>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</si>
  <si>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</si>
  <si>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</si>
  <si>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</si>
  <si>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</si>
  <si>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</si>
  <si>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</si>
  <si>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</si>
  <si>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</si>
  <si>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</si>
  <si>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</si>
  <si>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</si>
  <si>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</si>
  <si>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</si>
  <si>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</si>
  <si>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</si>
  <si>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</si>
  <si>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</si>
  <si>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</si>
  <si>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</si>
  <si>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</si>
  <si>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</si>
  <si>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</si>
  <si>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</si>
  <si>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06.09.2021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</si>
  <si>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</si>
  <si>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</si>
  <si>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</si>
  <si>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</si>
  <si>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</si>
  <si>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</si>
  <si>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</si>
  <si>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</si>
  <si>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</si>
  <si>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строительство и реконструкцию (модернизацию) объектов питьевого водоснабжения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</si>
  <si>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</si>
  <si>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</si>
  <si>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</si>
  <si>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</si>
  <si>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</si>
  <si>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</si>
  <si>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</si>
  <si>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</si>
  <si>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</si>
  <si>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</si>
  <si>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</si>
  <si>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</si>
  <si>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</si>
  <si>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</si>
  <si>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</si>
  <si>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</si>
  <si>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</si>
  <si>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</si>
  <si>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проведение Всероссийской переписи населения 2020 года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</si>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</sst>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6" fontId="16" fillId="0" borderId="10" xfId="0" applyNumberFormat="1" applyFont="1" applyFill="1" applyBorder="1" applyAlignment="1" applyProtection="1">
      <alignment horizontal="right" vertical="center"/>
    </xf>
    <xf numFmtId="49" fontId="16" fillId="0" borderId="7" xfId="0" applyNumberFormat="1" applyFont="1" applyFill="1" applyBorder="1" applyAlignment="1" applyProtection="1">
      <alignment horizontal="left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</xf>
    <xf numFmtId="49" fontId="16" fillId="0" borderId="9" xfId="0" applyNumberFormat="1" applyFont="1" applyFill="1" applyBorder="1" applyAlignment="1" applyProtection="1">
      <alignment horizontal="left" vertical="center" wrapText="1"/>
    </xf>
    <xf numFmtId="49" fontId="16" fillId="0" borderId="11" xfId="0" applyNumberFormat="1" applyFont="1" applyFill="1" applyBorder="1" applyAlignment="1" applyProtection="1">
      <alignment horizontal="left" vertical="center" wrapText="1"/>
    </xf>
    <xf numFmtId="49" fontId="16" fillId="0" borderId="12" xfId="0" applyNumberFormat="1" applyFont="1" applyFill="1" applyBorder="1" applyAlignment="1" applyProtection="1">
      <alignment horizontal="left" vertical="center" wrapText="1"/>
    </xf>
    <xf numFmtId="49" fontId="16" fillId="0" borderId="13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selection activeCell="E7" sqref="E7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93</v>
      </c>
      <c r="G1" s="38" t="str">
        <f>TEXT(F1,"[$-FC19]ДД ММММ")</f>
        <v>06 сентября</v>
      </c>
      <c r="H1" s="38" t="str">
        <f>TEXT(F1,"[$-FC19]ДД.ММ.ГГГ \г")</f>
        <v>06.09.2021 г</v>
      </c>
    </row>
    <row r="2" spans="1:9" ht="15.6" x14ac:dyDescent="0.3">
      <c r="A2" s="46" t="str">
        <f>CONCATENATE("с ",G1," по ",G2,"ода")</f>
        <v>с 06 сентября по 10 сентября 2021 года</v>
      </c>
      <c r="B2" s="46"/>
      <c r="C2" s="46"/>
      <c r="D2" s="46"/>
      <c r="E2" s="46"/>
      <c r="F2" s="37" t="s">
        <v>57</v>
      </c>
      <c r="G2" s="38" t="str">
        <f>TEXT(F2,"[$-FC19]ДД ММММ ГГГ \г")</f>
        <v>10 сентября 2021 г</v>
      </c>
      <c r="H2" s="38" t="str">
        <f>TEXT(F2,"[$-FC19]ДД.ММ.ГГГ \г")</f>
        <v>10.09.2021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06.09.2021 г.</v>
      </c>
      <c r="B5" s="48"/>
      <c r="C5" s="48"/>
      <c r="D5" s="49"/>
      <c r="E5" s="8">
        <v>3551348.7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E47-E9</f>
        <v>317819.03830999992</v>
      </c>
    </row>
    <row r="9" spans="1:9" x14ac:dyDescent="0.25">
      <c r="A9" s="58" t="s">
        <v>4</v>
      </c>
      <c r="B9" s="57"/>
      <c r="C9" s="57"/>
      <c r="D9" s="57"/>
      <c r="E9" s="14">
        <f>SUM(E10:E46)</f>
        <v>466651.09999999992</v>
      </c>
    </row>
    <row r="10" spans="1:9" ht="12" customHeight="1" x14ac:dyDescent="0.25">
      <c r="A10" s="60" t="s">
        <v>94</v>
      </c>
      <c r="B10" s="61"/>
      <c r="C10" s="61"/>
      <c r="D10" s="62"/>
      <c r="E10" s="59">
        <v>35023.1</v>
      </c>
    </row>
    <row r="11" spans="1:9" ht="40.799999999999997" customHeight="1" x14ac:dyDescent="0.25">
      <c r="A11" s="63" t="s">
        <v>95</v>
      </c>
      <c r="B11" s="64"/>
      <c r="C11" s="64"/>
      <c r="D11" s="65"/>
      <c r="E11" s="59">
        <v>1247.5</v>
      </c>
    </row>
    <row r="12" spans="1:9" ht="27.6" customHeight="1" x14ac:dyDescent="0.25">
      <c r="A12" s="63" t="s">
        <v>96</v>
      </c>
      <c r="B12" s="64"/>
      <c r="C12" s="64"/>
      <c r="D12" s="65"/>
      <c r="E12" s="59">
        <v>1874.6</v>
      </c>
    </row>
    <row r="13" spans="1:9" ht="43.2" customHeight="1" x14ac:dyDescent="0.25">
      <c r="A13" s="63" t="s">
        <v>97</v>
      </c>
      <c r="B13" s="64"/>
      <c r="C13" s="64"/>
      <c r="D13" s="65"/>
      <c r="E13" s="59">
        <v>160.5</v>
      </c>
    </row>
    <row r="14" spans="1:9" ht="32.4" customHeight="1" x14ac:dyDescent="0.25">
      <c r="A14" s="63" t="s">
        <v>98</v>
      </c>
      <c r="B14" s="64"/>
      <c r="C14" s="64"/>
      <c r="D14" s="65"/>
      <c r="E14" s="59">
        <v>3178.3</v>
      </c>
    </row>
    <row r="15" spans="1:9" ht="15" customHeight="1" x14ac:dyDescent="0.25">
      <c r="A15" s="63" t="s">
        <v>99</v>
      </c>
      <c r="B15" s="64"/>
      <c r="C15" s="64"/>
      <c r="D15" s="65"/>
      <c r="E15" s="59">
        <v>544.4</v>
      </c>
    </row>
    <row r="16" spans="1:9" ht="16.8" customHeight="1" x14ac:dyDescent="0.25">
      <c r="A16" s="63" t="s">
        <v>100</v>
      </c>
      <c r="B16" s="64"/>
      <c r="C16" s="64"/>
      <c r="D16" s="65"/>
      <c r="E16" s="59">
        <v>101.9</v>
      </c>
    </row>
    <row r="17" spans="1:5" ht="33" customHeight="1" x14ac:dyDescent="0.25">
      <c r="A17" s="63" t="s">
        <v>101</v>
      </c>
      <c r="B17" s="64"/>
      <c r="C17" s="64"/>
      <c r="D17" s="65"/>
      <c r="E17" s="59">
        <v>24.2</v>
      </c>
    </row>
    <row r="18" spans="1:5" ht="30.6" customHeight="1" x14ac:dyDescent="0.25">
      <c r="A18" s="63" t="s">
        <v>102</v>
      </c>
      <c r="B18" s="64"/>
      <c r="C18" s="64"/>
      <c r="D18" s="65"/>
      <c r="E18" s="59">
        <v>0</v>
      </c>
    </row>
    <row r="19" spans="1:5" ht="16.8" customHeight="1" x14ac:dyDescent="0.25">
      <c r="A19" s="63" t="s">
        <v>103</v>
      </c>
      <c r="B19" s="64"/>
      <c r="C19" s="64"/>
      <c r="D19" s="65"/>
      <c r="E19" s="59">
        <v>4013.2</v>
      </c>
    </row>
    <row r="20" spans="1:5" ht="27.6" customHeight="1" x14ac:dyDescent="0.25">
      <c r="A20" s="63" t="s">
        <v>104</v>
      </c>
      <c r="B20" s="64"/>
      <c r="C20" s="64"/>
      <c r="D20" s="65"/>
      <c r="E20" s="59">
        <v>56632</v>
      </c>
    </row>
    <row r="21" spans="1:5" ht="27" customHeight="1" x14ac:dyDescent="0.25">
      <c r="A21" s="63" t="s">
        <v>105</v>
      </c>
      <c r="B21" s="64"/>
      <c r="C21" s="64"/>
      <c r="D21" s="65"/>
      <c r="E21" s="59">
        <v>4355.3999999999996</v>
      </c>
    </row>
    <row r="22" spans="1:5" ht="28.8" customHeight="1" x14ac:dyDescent="0.25">
      <c r="A22" s="63" t="s">
        <v>106</v>
      </c>
      <c r="B22" s="64"/>
      <c r="C22" s="64"/>
      <c r="D22" s="65"/>
      <c r="E22" s="59">
        <v>56096.6</v>
      </c>
    </row>
    <row r="23" spans="1:5" ht="27" customHeight="1" x14ac:dyDescent="0.25">
      <c r="A23" s="63" t="s">
        <v>107</v>
      </c>
      <c r="B23" s="64"/>
      <c r="C23" s="64"/>
      <c r="D23" s="65"/>
      <c r="E23" s="59">
        <v>86.8</v>
      </c>
    </row>
    <row r="24" spans="1:5" ht="33.6" customHeight="1" x14ac:dyDescent="0.25">
      <c r="A24" s="63" t="s">
        <v>108</v>
      </c>
      <c r="B24" s="64"/>
      <c r="C24" s="64"/>
      <c r="D24" s="65"/>
      <c r="E24" s="59">
        <v>294.10000000000002</v>
      </c>
    </row>
    <row r="25" spans="1:5" ht="18" customHeight="1" x14ac:dyDescent="0.25">
      <c r="A25" s="63" t="s">
        <v>109</v>
      </c>
      <c r="B25" s="64"/>
      <c r="C25" s="64"/>
      <c r="D25" s="65"/>
      <c r="E25" s="59">
        <v>400</v>
      </c>
    </row>
    <row r="26" spans="1:5" ht="17.399999999999999" customHeight="1" x14ac:dyDescent="0.25">
      <c r="A26" s="63" t="s">
        <v>110</v>
      </c>
      <c r="B26" s="64"/>
      <c r="C26" s="64"/>
      <c r="D26" s="65"/>
      <c r="E26" s="59">
        <v>29725.599999999999</v>
      </c>
    </row>
    <row r="27" spans="1:5" ht="32.4" customHeight="1" x14ac:dyDescent="0.25">
      <c r="A27" s="63" t="s">
        <v>111</v>
      </c>
      <c r="B27" s="64"/>
      <c r="C27" s="64"/>
      <c r="D27" s="65"/>
      <c r="E27" s="59">
        <v>1064.4000000000001</v>
      </c>
    </row>
    <row r="28" spans="1:5" ht="42" customHeight="1" x14ac:dyDescent="0.25">
      <c r="A28" s="63" t="s">
        <v>112</v>
      </c>
      <c r="B28" s="64"/>
      <c r="C28" s="64"/>
      <c r="D28" s="65"/>
      <c r="E28" s="59">
        <v>22590.9</v>
      </c>
    </row>
    <row r="29" spans="1:5" ht="18.600000000000001" customHeight="1" x14ac:dyDescent="0.25">
      <c r="A29" s="63" t="s">
        <v>113</v>
      </c>
      <c r="B29" s="64"/>
      <c r="C29" s="64"/>
      <c r="D29" s="65"/>
      <c r="E29" s="59">
        <v>38.5</v>
      </c>
    </row>
    <row r="30" spans="1:5" ht="15.6" customHeight="1" x14ac:dyDescent="0.25">
      <c r="A30" s="63" t="s">
        <v>114</v>
      </c>
      <c r="B30" s="64"/>
      <c r="C30" s="64"/>
      <c r="D30" s="65"/>
      <c r="E30" s="59">
        <v>8205.7000000000007</v>
      </c>
    </row>
    <row r="31" spans="1:5" ht="27" customHeight="1" x14ac:dyDescent="0.25">
      <c r="A31" s="63" t="s">
        <v>115</v>
      </c>
      <c r="B31" s="64"/>
      <c r="C31" s="64"/>
      <c r="D31" s="65"/>
      <c r="E31" s="59">
        <v>15.2</v>
      </c>
    </row>
    <row r="32" spans="1:5" ht="16.8" customHeight="1" x14ac:dyDescent="0.25">
      <c r="A32" s="63" t="s">
        <v>116</v>
      </c>
      <c r="B32" s="64"/>
      <c r="C32" s="64"/>
      <c r="D32" s="65"/>
      <c r="E32" s="59">
        <v>6174.1</v>
      </c>
    </row>
    <row r="33" spans="1:5" ht="29.4" customHeight="1" x14ac:dyDescent="0.25">
      <c r="A33" s="63" t="s">
        <v>117</v>
      </c>
      <c r="B33" s="64"/>
      <c r="C33" s="64"/>
      <c r="D33" s="65"/>
      <c r="E33" s="59">
        <v>153.30000000000001</v>
      </c>
    </row>
    <row r="34" spans="1:5" ht="28.2" customHeight="1" x14ac:dyDescent="0.25">
      <c r="A34" s="63" t="s">
        <v>118</v>
      </c>
      <c r="B34" s="64"/>
      <c r="C34" s="64"/>
      <c r="D34" s="65"/>
      <c r="E34" s="59">
        <v>78.900000000000006</v>
      </c>
    </row>
    <row r="35" spans="1:5" ht="27.6" customHeight="1" x14ac:dyDescent="0.25">
      <c r="A35" s="63" t="s">
        <v>119</v>
      </c>
      <c r="B35" s="64"/>
      <c r="C35" s="64"/>
      <c r="D35" s="65"/>
      <c r="E35" s="59">
        <v>4972.2</v>
      </c>
    </row>
    <row r="36" spans="1:5" ht="41.4" customHeight="1" x14ac:dyDescent="0.25">
      <c r="A36" s="63" t="s">
        <v>120</v>
      </c>
      <c r="B36" s="64"/>
      <c r="C36" s="64"/>
      <c r="D36" s="65"/>
      <c r="E36" s="59">
        <v>1244.3</v>
      </c>
    </row>
    <row r="37" spans="1:5" ht="43.8" customHeight="1" x14ac:dyDescent="0.25">
      <c r="A37" s="63" t="s">
        <v>121</v>
      </c>
      <c r="B37" s="64"/>
      <c r="C37" s="64"/>
      <c r="D37" s="65"/>
      <c r="E37" s="59">
        <v>919.3</v>
      </c>
    </row>
    <row r="38" spans="1:5" ht="16.2" customHeight="1" x14ac:dyDescent="0.25">
      <c r="A38" s="63" t="s">
        <v>122</v>
      </c>
      <c r="B38" s="64"/>
      <c r="C38" s="64"/>
      <c r="D38" s="65"/>
      <c r="E38" s="59">
        <v>341.3</v>
      </c>
    </row>
    <row r="39" spans="1:5" ht="13.8" customHeight="1" x14ac:dyDescent="0.25">
      <c r="A39" s="63" t="s">
        <v>123</v>
      </c>
      <c r="B39" s="64"/>
      <c r="C39" s="64"/>
      <c r="D39" s="65"/>
      <c r="E39" s="59">
        <v>269.3</v>
      </c>
    </row>
    <row r="40" spans="1:5" ht="29.4" customHeight="1" x14ac:dyDescent="0.25">
      <c r="A40" s="63" t="s">
        <v>124</v>
      </c>
      <c r="B40" s="64"/>
      <c r="C40" s="64"/>
      <c r="D40" s="65"/>
      <c r="E40" s="59">
        <v>33.6</v>
      </c>
    </row>
    <row r="41" spans="1:5" ht="31.2" customHeight="1" x14ac:dyDescent="0.25">
      <c r="A41" s="63" t="s">
        <v>125</v>
      </c>
      <c r="B41" s="64"/>
      <c r="C41" s="64"/>
      <c r="D41" s="65"/>
      <c r="E41" s="59">
        <v>125</v>
      </c>
    </row>
    <row r="42" spans="1:5" ht="30" customHeight="1" x14ac:dyDescent="0.25">
      <c r="A42" s="63" t="s">
        <v>126</v>
      </c>
      <c r="B42" s="64"/>
      <c r="C42" s="64"/>
      <c r="D42" s="65"/>
      <c r="E42" s="59">
        <v>13719.4</v>
      </c>
    </row>
    <row r="43" spans="1:5" ht="13.2" customHeight="1" x14ac:dyDescent="0.25">
      <c r="A43" s="63" t="s">
        <v>127</v>
      </c>
      <c r="B43" s="64"/>
      <c r="C43" s="64"/>
      <c r="D43" s="65"/>
      <c r="E43" s="59">
        <v>96618.9</v>
      </c>
    </row>
    <row r="44" spans="1:5" ht="30" customHeight="1" x14ac:dyDescent="0.25">
      <c r="A44" s="63" t="s">
        <v>128</v>
      </c>
      <c r="B44" s="64"/>
      <c r="C44" s="64"/>
      <c r="D44" s="65"/>
      <c r="E44" s="59">
        <v>26320.3</v>
      </c>
    </row>
    <row r="45" spans="1:5" ht="33" customHeight="1" x14ac:dyDescent="0.25">
      <c r="A45" s="63" t="s">
        <v>129</v>
      </c>
      <c r="B45" s="64"/>
      <c r="C45" s="64"/>
      <c r="D45" s="65"/>
      <c r="E45" s="59">
        <v>81103</v>
      </c>
    </row>
    <row r="46" spans="1:5" ht="16.8" customHeight="1" x14ac:dyDescent="0.25">
      <c r="A46" s="63" t="s">
        <v>130</v>
      </c>
      <c r="B46" s="64"/>
      <c r="C46" s="64"/>
      <c r="D46" s="65"/>
      <c r="E46" s="59">
        <v>8905.2999999999993</v>
      </c>
    </row>
    <row r="47" spans="1:5" x14ac:dyDescent="0.25">
      <c r="A47" s="50" t="s">
        <v>5</v>
      </c>
      <c r="B47" s="51"/>
      <c r="C47" s="51"/>
      <c r="D47" s="51"/>
      <c r="E47" s="13">
        <f>'Муниципальные районы'!B32-Учреждения!E5+'Муниципальные районы'!B31</f>
        <v>784470.13830999983</v>
      </c>
    </row>
    <row r="48" spans="1:5" x14ac:dyDescent="0.25">
      <c r="A48" s="15"/>
      <c r="B48" s="16"/>
      <c r="C48" s="16"/>
      <c r="D48" s="6"/>
      <c r="E48" s="17"/>
    </row>
    <row r="49" spans="1:6" x14ac:dyDescent="0.25">
      <c r="A49" s="52" t="s">
        <v>14</v>
      </c>
      <c r="B49" s="54" t="s">
        <v>6</v>
      </c>
      <c r="C49" s="55" t="s">
        <v>7</v>
      </c>
      <c r="D49" s="55"/>
      <c r="E49" s="55"/>
    </row>
    <row r="50" spans="1:6" ht="82.8" x14ac:dyDescent="0.25">
      <c r="A50" s="53"/>
      <c r="B50" s="54"/>
      <c r="C50" s="18" t="s">
        <v>8</v>
      </c>
      <c r="D50" s="18" t="s">
        <v>9</v>
      </c>
      <c r="E50" s="18" t="s">
        <v>10</v>
      </c>
    </row>
    <row r="51" spans="1:6" x14ac:dyDescent="0.25">
      <c r="A51" s="19" t="s">
        <v>58</v>
      </c>
      <c r="B51" s="42">
        <v>20222.447359999998</v>
      </c>
      <c r="C51" s="42">
        <v>14809.335719999999</v>
      </c>
      <c r="D51" s="42">
        <v>3949.8855699999999</v>
      </c>
      <c r="E51" s="42"/>
      <c r="F51" s="41"/>
    </row>
    <row r="52" spans="1:6" x14ac:dyDescent="0.25">
      <c r="A52" s="19" t="s">
        <v>59</v>
      </c>
      <c r="B52" s="42">
        <v>150</v>
      </c>
      <c r="C52" s="42"/>
      <c r="D52" s="42"/>
      <c r="E52" s="42"/>
      <c r="F52" s="41"/>
    </row>
    <row r="53" spans="1:6" x14ac:dyDescent="0.25">
      <c r="A53" s="19" t="s">
        <v>60</v>
      </c>
      <c r="B53" s="42">
        <v>595.18793000000005</v>
      </c>
      <c r="C53" s="42"/>
      <c r="D53" s="42">
        <v>595.18793000000005</v>
      </c>
      <c r="E53" s="42"/>
      <c r="F53" s="41"/>
    </row>
    <row r="54" spans="1:6" x14ac:dyDescent="0.25">
      <c r="A54" s="19" t="s">
        <v>61</v>
      </c>
      <c r="B54" s="42">
        <v>24935.23933</v>
      </c>
      <c r="C54" s="42">
        <v>25.77852</v>
      </c>
      <c r="D54" s="42">
        <v>5327.7851099999998</v>
      </c>
      <c r="E54" s="42"/>
      <c r="F54" s="41"/>
    </row>
    <row r="55" spans="1:6" ht="27.6" x14ac:dyDescent="0.25">
      <c r="A55" s="19" t="s">
        <v>62</v>
      </c>
      <c r="B55" s="42">
        <v>11602.021500000001</v>
      </c>
      <c r="C55" s="42"/>
      <c r="D55" s="42">
        <v>871.97330999999997</v>
      </c>
      <c r="E55" s="42"/>
      <c r="F55" s="41"/>
    </row>
    <row r="56" spans="1:6" x14ac:dyDescent="0.25">
      <c r="A56" s="19" t="s">
        <v>63</v>
      </c>
      <c r="B56" s="42">
        <v>6696.6190100000003</v>
      </c>
      <c r="C56" s="42"/>
      <c r="D56" s="42">
        <v>69.5</v>
      </c>
      <c r="E56" s="42"/>
      <c r="F56" s="41"/>
    </row>
    <row r="57" spans="1:6" x14ac:dyDescent="0.25">
      <c r="A57" s="19" t="s">
        <v>64</v>
      </c>
      <c r="B57" s="42">
        <v>13.021330000000001</v>
      </c>
      <c r="C57" s="42"/>
      <c r="D57" s="42"/>
      <c r="E57" s="42"/>
      <c r="F57" s="41"/>
    </row>
    <row r="58" spans="1:6" ht="27.6" x14ac:dyDescent="0.25">
      <c r="A58" s="19" t="s">
        <v>65</v>
      </c>
      <c r="B58" s="42">
        <v>108753.08275</v>
      </c>
      <c r="C58" s="42"/>
      <c r="D58" s="42"/>
      <c r="E58" s="42"/>
      <c r="F58" s="41"/>
    </row>
    <row r="59" spans="1:6" x14ac:dyDescent="0.25">
      <c r="A59" s="19" t="s">
        <v>66</v>
      </c>
      <c r="B59" s="42">
        <v>5555</v>
      </c>
      <c r="C59" s="42">
        <v>2100</v>
      </c>
      <c r="D59" s="42"/>
      <c r="E59" s="42"/>
      <c r="F59" s="41"/>
    </row>
    <row r="60" spans="1:6" x14ac:dyDescent="0.25">
      <c r="A60" s="19" t="s">
        <v>67</v>
      </c>
      <c r="B60" s="42">
        <v>102861.34325000001</v>
      </c>
      <c r="C60" s="42">
        <v>1100</v>
      </c>
      <c r="D60" s="42">
        <v>3091.0050000000001</v>
      </c>
      <c r="E60" s="42">
        <v>3000</v>
      </c>
      <c r="F60" s="41"/>
    </row>
    <row r="61" spans="1:6" x14ac:dyDescent="0.25">
      <c r="A61" s="19" t="s">
        <v>68</v>
      </c>
      <c r="B61" s="42">
        <v>37045.070390000001</v>
      </c>
      <c r="C61" s="42">
        <v>3453.538</v>
      </c>
      <c r="D61" s="42">
        <v>110.309</v>
      </c>
      <c r="E61" s="42"/>
      <c r="F61" s="41"/>
    </row>
    <row r="62" spans="1:6" x14ac:dyDescent="0.25">
      <c r="A62" s="19" t="s">
        <v>69</v>
      </c>
      <c r="B62" s="42">
        <v>416449.48573999997</v>
      </c>
      <c r="C62" s="42">
        <v>5003</v>
      </c>
      <c r="D62" s="42">
        <v>1663.5250000000001</v>
      </c>
      <c r="E62" s="42">
        <v>252251.06452000001</v>
      </c>
      <c r="F62" s="41"/>
    </row>
    <row r="63" spans="1:6" ht="27.6" x14ac:dyDescent="0.25">
      <c r="A63" s="19" t="s">
        <v>70</v>
      </c>
      <c r="B63" s="42">
        <v>335332.18050000002</v>
      </c>
      <c r="C63" s="42"/>
      <c r="D63" s="42"/>
      <c r="E63" s="42">
        <v>318921.19822999998</v>
      </c>
      <c r="F63" s="41"/>
    </row>
    <row r="64" spans="1:6" x14ac:dyDescent="0.25">
      <c r="A64" s="19" t="s">
        <v>71</v>
      </c>
      <c r="B64" s="42">
        <v>24109.608789999998</v>
      </c>
      <c r="C64" s="42">
        <v>7.1695599999999997</v>
      </c>
      <c r="D64" s="42">
        <v>381.32544999999999</v>
      </c>
      <c r="E64" s="42"/>
      <c r="F64" s="41"/>
    </row>
    <row r="65" spans="1:6" x14ac:dyDescent="0.25">
      <c r="A65" s="19" t="s">
        <v>72</v>
      </c>
      <c r="B65" s="42">
        <v>25012.31523</v>
      </c>
      <c r="C65" s="42">
        <v>4620.375</v>
      </c>
      <c r="D65" s="42">
        <v>540.53330000000005</v>
      </c>
      <c r="E65" s="42"/>
      <c r="F65" s="41"/>
    </row>
    <row r="66" spans="1:6" x14ac:dyDescent="0.25">
      <c r="A66" s="19" t="s">
        <v>73</v>
      </c>
      <c r="B66" s="42">
        <v>34673.038800000002</v>
      </c>
      <c r="C66" s="42"/>
      <c r="D66" s="42">
        <v>772</v>
      </c>
      <c r="E66" s="42"/>
      <c r="F66" s="41"/>
    </row>
    <row r="67" spans="1:6" x14ac:dyDescent="0.25">
      <c r="A67" s="19" t="s">
        <v>74</v>
      </c>
      <c r="B67" s="42">
        <v>200.73041000000001</v>
      </c>
      <c r="C67" s="42"/>
      <c r="D67" s="42"/>
      <c r="E67" s="42"/>
      <c r="F67" s="41"/>
    </row>
    <row r="68" spans="1:6" x14ac:dyDescent="0.25">
      <c r="A68" s="19" t="s">
        <v>75</v>
      </c>
      <c r="B68" s="42">
        <v>5495.9647299999997</v>
      </c>
      <c r="C68" s="42">
        <v>700</v>
      </c>
      <c r="D68" s="42">
        <v>1728.37114</v>
      </c>
      <c r="E68" s="42">
        <v>632.77302999999995</v>
      </c>
      <c r="F68" s="41"/>
    </row>
    <row r="69" spans="1:6" x14ac:dyDescent="0.25">
      <c r="A69" s="19" t="s">
        <v>76</v>
      </c>
      <c r="B69" s="42">
        <v>40.513710000000003</v>
      </c>
      <c r="C69" s="42"/>
      <c r="D69" s="42"/>
      <c r="E69" s="42"/>
      <c r="F69" s="41"/>
    </row>
    <row r="70" spans="1:6" x14ac:dyDescent="0.25">
      <c r="A70" s="19" t="s">
        <v>77</v>
      </c>
      <c r="B70" s="42">
        <v>204507.71275000001</v>
      </c>
      <c r="C70" s="42"/>
      <c r="D70" s="42"/>
      <c r="E70" s="42"/>
      <c r="F70" s="41"/>
    </row>
    <row r="71" spans="1:6" x14ac:dyDescent="0.25">
      <c r="A71" s="19" t="s">
        <v>78</v>
      </c>
      <c r="B71" s="42">
        <v>5600</v>
      </c>
      <c r="C71" s="42">
        <v>5300</v>
      </c>
      <c r="D71" s="42"/>
      <c r="E71" s="42"/>
      <c r="F71" s="41"/>
    </row>
    <row r="72" spans="1:6" x14ac:dyDescent="0.25">
      <c r="A72" s="19" t="s">
        <v>79</v>
      </c>
      <c r="B72" s="42">
        <v>1280.9075</v>
      </c>
      <c r="C72" s="42"/>
      <c r="D72" s="42">
        <v>800</v>
      </c>
      <c r="E72" s="42"/>
      <c r="F72" s="41"/>
    </row>
    <row r="73" spans="1:6" x14ac:dyDescent="0.25">
      <c r="A73" s="19" t="s">
        <v>80</v>
      </c>
      <c r="B73" s="42">
        <v>10</v>
      </c>
      <c r="C73" s="42"/>
      <c r="D73" s="42">
        <v>10</v>
      </c>
      <c r="E73" s="42"/>
      <c r="F73" s="41"/>
    </row>
    <row r="74" spans="1:6" x14ac:dyDescent="0.25">
      <c r="A74" s="19" t="s">
        <v>81</v>
      </c>
      <c r="B74" s="42">
        <v>50.11974</v>
      </c>
      <c r="C74" s="42"/>
      <c r="D74" s="42"/>
      <c r="E74" s="42"/>
      <c r="F74" s="41"/>
    </row>
    <row r="75" spans="1:6" x14ac:dyDescent="0.25">
      <c r="A75" s="19" t="s">
        <v>82</v>
      </c>
      <c r="B75" s="42">
        <v>152039.38271000001</v>
      </c>
      <c r="C75" s="42">
        <v>9346.2392600000003</v>
      </c>
      <c r="D75" s="42">
        <v>5992.5</v>
      </c>
      <c r="E75" s="42">
        <v>59.056870000000004</v>
      </c>
      <c r="F75" s="41"/>
    </row>
    <row r="76" spans="1:6" ht="27.6" x14ac:dyDescent="0.25">
      <c r="A76" s="19" t="s">
        <v>83</v>
      </c>
      <c r="B76" s="42">
        <v>17</v>
      </c>
      <c r="C76" s="42"/>
      <c r="D76" s="42"/>
      <c r="E76" s="42"/>
      <c r="F76" s="41"/>
    </row>
    <row r="77" spans="1:6" x14ac:dyDescent="0.25">
      <c r="A77" s="19" t="s">
        <v>84</v>
      </c>
      <c r="B77" s="42">
        <v>158887.59989000001</v>
      </c>
      <c r="C77" s="42">
        <v>960</v>
      </c>
      <c r="D77" s="42">
        <v>439.79597999999999</v>
      </c>
      <c r="E77" s="42">
        <v>175.16</v>
      </c>
      <c r="F77" s="41"/>
    </row>
    <row r="78" spans="1:6" x14ac:dyDescent="0.25">
      <c r="A78" s="19" t="s">
        <v>85</v>
      </c>
      <c r="B78" s="42">
        <v>10282.193859999999</v>
      </c>
      <c r="C78" s="42">
        <v>55</v>
      </c>
      <c r="D78" s="42"/>
      <c r="E78" s="42"/>
      <c r="F78" s="41"/>
    </row>
    <row r="79" spans="1:6" x14ac:dyDescent="0.25">
      <c r="A79" s="19" t="s">
        <v>86</v>
      </c>
      <c r="B79" s="42">
        <v>6115.1989999999996</v>
      </c>
      <c r="C79" s="42"/>
      <c r="D79" s="42"/>
      <c r="E79" s="42"/>
      <c r="F79" s="41"/>
    </row>
    <row r="80" spans="1:6" x14ac:dyDescent="0.25">
      <c r="A80" s="19" t="s">
        <v>87</v>
      </c>
      <c r="B80" s="42">
        <v>27.241499999999998</v>
      </c>
      <c r="C80" s="42"/>
      <c r="D80" s="42"/>
      <c r="E80" s="42"/>
      <c r="F80" s="41"/>
    </row>
    <row r="81" spans="1:6" ht="27.6" x14ac:dyDescent="0.25">
      <c r="A81" s="19" t="s">
        <v>88</v>
      </c>
      <c r="B81" s="42">
        <v>1487.8660600000001</v>
      </c>
      <c r="C81" s="42">
        <v>951.52700000000004</v>
      </c>
      <c r="D81" s="42"/>
      <c r="E81" s="42"/>
      <c r="F81" s="41"/>
    </row>
    <row r="82" spans="1:6" ht="27.6" x14ac:dyDescent="0.25">
      <c r="A82" s="19" t="s">
        <v>89</v>
      </c>
      <c r="B82" s="42">
        <v>13957.103139999999</v>
      </c>
      <c r="C82" s="42">
        <v>2800</v>
      </c>
      <c r="D82" s="42">
        <v>775.28534000000002</v>
      </c>
      <c r="E82" s="42"/>
      <c r="F82" s="41"/>
    </row>
    <row r="83" spans="1:6" ht="27.6" x14ac:dyDescent="0.25">
      <c r="A83" s="19" t="s">
        <v>90</v>
      </c>
      <c r="B83" s="42">
        <v>15314.85936</v>
      </c>
      <c r="C83" s="42"/>
      <c r="D83" s="42"/>
      <c r="E83" s="42"/>
      <c r="F83" s="41"/>
    </row>
    <row r="84" spans="1:6" ht="27.6" x14ac:dyDescent="0.25">
      <c r="A84" s="19" t="s">
        <v>91</v>
      </c>
      <c r="B84" s="42">
        <v>7142.5982199999999</v>
      </c>
      <c r="C84" s="42"/>
      <c r="D84" s="42"/>
      <c r="E84" s="42"/>
      <c r="F84" s="41"/>
    </row>
    <row r="85" spans="1:6" x14ac:dyDescent="0.25">
      <c r="A85" s="20" t="s">
        <v>92</v>
      </c>
      <c r="B85" s="43">
        <v>1736462.6544900001</v>
      </c>
      <c r="C85" s="43">
        <v>51231.963060000002</v>
      </c>
      <c r="D85" s="43">
        <v>27118.98213</v>
      </c>
      <c r="E85" s="43">
        <v>575039.25265000004</v>
      </c>
      <c r="F85" s="41"/>
    </row>
    <row r="86" spans="1:6" x14ac:dyDescent="0.25">
      <c r="B86" s="41"/>
      <c r="C86" s="41"/>
      <c r="D86" s="41"/>
      <c r="E86" s="41"/>
    </row>
  </sheetData>
  <mergeCells count="47">
    <mergeCell ref="A41:D41"/>
    <mergeCell ref="A40:D40"/>
    <mergeCell ref="A46:D46"/>
    <mergeCell ref="A45:D45"/>
    <mergeCell ref="A44:D44"/>
    <mergeCell ref="A43:D43"/>
    <mergeCell ref="A42:D42"/>
    <mergeCell ref="A34:D34"/>
    <mergeCell ref="A33:D33"/>
    <mergeCell ref="A32:D32"/>
    <mergeCell ref="A31:D31"/>
    <mergeCell ref="A30:D30"/>
    <mergeCell ref="A39:D39"/>
    <mergeCell ref="A38:D38"/>
    <mergeCell ref="A37:D37"/>
    <mergeCell ref="A36:D36"/>
    <mergeCell ref="A35:D35"/>
    <mergeCell ref="A14:D14"/>
    <mergeCell ref="A13:D13"/>
    <mergeCell ref="A12:D12"/>
    <mergeCell ref="A11:D11"/>
    <mergeCell ref="A29:D29"/>
    <mergeCell ref="A28:D28"/>
    <mergeCell ref="A27:D27"/>
    <mergeCell ref="A26:D26"/>
    <mergeCell ref="A25:D25"/>
    <mergeCell ref="A24:D24"/>
    <mergeCell ref="A23:D23"/>
    <mergeCell ref="A22:D22"/>
    <mergeCell ref="A21:D21"/>
    <mergeCell ref="A20:D20"/>
    <mergeCell ref="A1:E1"/>
    <mergeCell ref="A2:E2"/>
    <mergeCell ref="A5:D5"/>
    <mergeCell ref="A47:D47"/>
    <mergeCell ref="A49:A50"/>
    <mergeCell ref="B49:B50"/>
    <mergeCell ref="C49:E49"/>
    <mergeCell ref="A7:D7"/>
    <mergeCell ref="A8:D8"/>
    <mergeCell ref="A9:D9"/>
    <mergeCell ref="A10:D10"/>
    <mergeCell ref="A19:D19"/>
    <mergeCell ref="A18:D18"/>
    <mergeCell ref="A17:D17"/>
    <mergeCell ref="A16:D16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topLeftCell="A27" zoomScaleNormal="100" zoomScaleSheetLayoutView="100" workbookViewId="0">
      <selection activeCell="B32" sqref="B32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0.5546875" style="31" customWidth="1"/>
    <col min="4" max="4" width="11.44140625" style="31" customWidth="1"/>
    <col min="5" max="5" width="13.21875" style="31" customWidth="1"/>
    <col min="6" max="6" width="12.21875" style="31" customWidth="1"/>
    <col min="7" max="7" width="12.5546875" style="31" customWidth="1"/>
    <col min="8" max="8" width="12.77734375" style="31" customWidth="1"/>
    <col min="9" max="9" width="10.77734375" style="31" customWidth="1"/>
    <col min="10" max="10" width="12.77734375" style="31" customWidth="1"/>
    <col min="11" max="11" width="11" style="31" customWidth="1"/>
    <col min="12" max="13" width="11.77734375" style="31" customWidth="1"/>
    <col min="14" max="14" width="11.21875" style="31" customWidth="1"/>
    <col min="15" max="15" width="11.5546875" style="31" customWidth="1"/>
    <col min="16" max="16" width="10.5546875" style="31" customWidth="1"/>
    <col min="17" max="16384" width="8.77734375" style="31"/>
  </cols>
  <sheetData>
    <row r="1" spans="1:20" s="28" customFormat="1" ht="15.6" x14ac:dyDescent="0.3">
      <c r="A1" s="27" t="s">
        <v>57</v>
      </c>
      <c r="C1" s="29" t="s">
        <v>13</v>
      </c>
    </row>
    <row r="2" spans="1:20" x14ac:dyDescent="0.25">
      <c r="A2" s="30" t="str">
        <f>TEXT(EndData2,"[$-FC19]ДД.ММ.ГГГ")</f>
        <v>10.09.2021</v>
      </c>
      <c r="B2" s="30">
        <f>A2+1</f>
        <v>44450</v>
      </c>
      <c r="C2" s="26" t="str">
        <f>TEXT(B2,"[$-FC19]ДД.ММ.ГГГ")</f>
        <v>11.09.2021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>
        <v>20000</v>
      </c>
      <c r="C4" s="24">
        <v>20209.25</v>
      </c>
      <c r="D4" s="24">
        <v>25268.75</v>
      </c>
      <c r="E4" s="24">
        <v>6416</v>
      </c>
      <c r="F4" s="24">
        <v>5515</v>
      </c>
      <c r="G4" s="24">
        <v>22792.833330000001</v>
      </c>
      <c r="H4" s="24">
        <v>2219.9360000000001</v>
      </c>
      <c r="I4" s="24">
        <v>8000</v>
      </c>
      <c r="J4" s="24"/>
      <c r="K4" s="24"/>
      <c r="L4" s="24">
        <v>25826</v>
      </c>
      <c r="M4" s="24"/>
      <c r="N4" s="24">
        <v>12596.833000000001</v>
      </c>
      <c r="O4" s="24">
        <v>17000</v>
      </c>
      <c r="P4" s="44">
        <v>165844.60232999999</v>
      </c>
      <c r="Q4" s="32"/>
      <c r="R4" s="32"/>
      <c r="S4" s="32"/>
      <c r="T4" s="32"/>
    </row>
    <row r="5" spans="1:20" ht="26.4" x14ac:dyDescent="0.25">
      <c r="A5" s="21" t="s">
        <v>32</v>
      </c>
      <c r="B5" s="24">
        <v>14000</v>
      </c>
      <c r="C5" s="24">
        <v>975.41600000000005</v>
      </c>
      <c r="D5" s="24">
        <v>604.66700000000003</v>
      </c>
      <c r="E5" s="24"/>
      <c r="F5" s="24">
        <v>253</v>
      </c>
      <c r="G5" s="24">
        <v>10900.166660000001</v>
      </c>
      <c r="H5" s="24">
        <v>987.10500000000002</v>
      </c>
      <c r="I5" s="24">
        <v>1388.72</v>
      </c>
      <c r="J5" s="24">
        <v>1757.15275</v>
      </c>
      <c r="K5" s="24">
        <v>17414.53</v>
      </c>
      <c r="L5" s="24"/>
      <c r="M5" s="24">
        <v>309.75</v>
      </c>
      <c r="N5" s="24"/>
      <c r="O5" s="24">
        <v>525.01700000000005</v>
      </c>
      <c r="P5" s="44">
        <v>49115.524409999998</v>
      </c>
      <c r="Q5" s="32"/>
      <c r="R5" s="32"/>
      <c r="S5" s="32"/>
      <c r="T5" s="32"/>
    </row>
    <row r="6" spans="1:20" ht="39.6" x14ac:dyDescent="0.25">
      <c r="A6" s="21" t="s">
        <v>33</v>
      </c>
      <c r="B6" s="24">
        <v>68526.490919999997</v>
      </c>
      <c r="C6" s="24">
        <v>35055.25</v>
      </c>
      <c r="D6" s="24">
        <v>14442.334000000001</v>
      </c>
      <c r="E6" s="24">
        <v>4414</v>
      </c>
      <c r="F6" s="24">
        <v>495</v>
      </c>
      <c r="G6" s="24">
        <v>17088.25</v>
      </c>
      <c r="H6" s="24">
        <v>7197.625</v>
      </c>
      <c r="I6" s="24">
        <v>2500</v>
      </c>
      <c r="J6" s="24">
        <v>23949.563999999998</v>
      </c>
      <c r="K6" s="24">
        <v>5471.3</v>
      </c>
      <c r="L6" s="24">
        <v>10390.083329999999</v>
      </c>
      <c r="M6" s="24">
        <v>7066.25</v>
      </c>
      <c r="N6" s="24">
        <v>6533</v>
      </c>
      <c r="O6" s="24">
        <v>74.465999999999994</v>
      </c>
      <c r="P6" s="44">
        <v>203203.61324999999</v>
      </c>
      <c r="Q6" s="32"/>
      <c r="R6" s="32"/>
      <c r="S6" s="32"/>
      <c r="T6" s="32"/>
    </row>
    <row r="7" spans="1:20" ht="105.6" x14ac:dyDescent="0.25">
      <c r="A7" s="21" t="s">
        <v>34</v>
      </c>
      <c r="B7" s="24">
        <v>5102.3613500000001</v>
      </c>
      <c r="C7" s="24">
        <v>13378.35742</v>
      </c>
      <c r="D7" s="24"/>
      <c r="E7" s="24"/>
      <c r="F7" s="24"/>
      <c r="G7" s="24">
        <v>400.18655000000001</v>
      </c>
      <c r="H7" s="24"/>
      <c r="I7" s="24"/>
      <c r="J7" s="24">
        <v>1571.9712</v>
      </c>
      <c r="K7" s="24">
        <v>1908.3316400000001</v>
      </c>
      <c r="L7" s="24"/>
      <c r="M7" s="24"/>
      <c r="N7" s="24"/>
      <c r="O7" s="24"/>
      <c r="P7" s="44">
        <v>22361.208159999998</v>
      </c>
      <c r="Q7" s="32"/>
      <c r="R7" s="32"/>
      <c r="S7" s="32"/>
      <c r="T7" s="32"/>
    </row>
    <row r="8" spans="1:20" ht="79.2" x14ac:dyDescent="0.25">
      <c r="A8" s="21" t="s">
        <v>35</v>
      </c>
      <c r="B8" s="24">
        <v>91.2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91.2</v>
      </c>
      <c r="Q8" s="32"/>
      <c r="R8" s="32"/>
      <c r="S8" s="32"/>
      <c r="T8" s="32"/>
    </row>
    <row r="9" spans="1:20" ht="79.2" x14ac:dyDescent="0.25">
      <c r="A9" s="21" t="s">
        <v>36</v>
      </c>
      <c r="B9" s="24"/>
      <c r="C9" s="24">
        <v>4474.75</v>
      </c>
      <c r="D9" s="24">
        <v>652.75</v>
      </c>
      <c r="E9" s="24">
        <v>511</v>
      </c>
      <c r="F9" s="24">
        <v>173.5</v>
      </c>
      <c r="G9" s="24">
        <v>654.33333000000005</v>
      </c>
      <c r="H9" s="24">
        <v>100.54900000000001</v>
      </c>
      <c r="I9" s="24"/>
      <c r="J9" s="24"/>
      <c r="K9" s="24"/>
      <c r="L9" s="24">
        <v>267.25</v>
      </c>
      <c r="M9" s="24">
        <v>246.41667000000001</v>
      </c>
      <c r="N9" s="24">
        <v>247.833</v>
      </c>
      <c r="O9" s="24">
        <v>157</v>
      </c>
      <c r="P9" s="44">
        <v>7485.3819999999996</v>
      </c>
      <c r="Q9" s="32"/>
      <c r="R9" s="32"/>
      <c r="S9" s="32"/>
      <c r="T9" s="32"/>
    </row>
    <row r="10" spans="1:20" ht="79.2" x14ac:dyDescent="0.25">
      <c r="A10" s="21" t="s">
        <v>37</v>
      </c>
      <c r="B10" s="24">
        <v>544.303</v>
      </c>
      <c r="C10" s="24">
        <v>348.58301999999998</v>
      </c>
      <c r="D10" s="24">
        <v>186.834</v>
      </c>
      <c r="E10" s="24">
        <v>93</v>
      </c>
      <c r="F10" s="24">
        <v>87.3</v>
      </c>
      <c r="G10" s="24">
        <v>93.416659999999993</v>
      </c>
      <c r="H10" s="24">
        <v>120</v>
      </c>
      <c r="I10" s="24">
        <v>55</v>
      </c>
      <c r="J10" s="24">
        <v>83.165599999999998</v>
      </c>
      <c r="K10" s="24">
        <v>80</v>
      </c>
      <c r="L10" s="24">
        <v>150</v>
      </c>
      <c r="M10" s="24">
        <v>100.952</v>
      </c>
      <c r="N10" s="24">
        <v>102.27500000000001</v>
      </c>
      <c r="O10" s="24">
        <v>78.540000000000006</v>
      </c>
      <c r="P10" s="44">
        <v>2123.3692799999999</v>
      </c>
      <c r="Q10" s="32"/>
      <c r="R10" s="32"/>
      <c r="S10" s="32"/>
      <c r="T10" s="32"/>
    </row>
    <row r="11" spans="1:20" ht="158.4" x14ac:dyDescent="0.25">
      <c r="A11" s="21" t="s">
        <v>38</v>
      </c>
      <c r="B11" s="24">
        <v>134583.57561999999</v>
      </c>
      <c r="C11" s="24">
        <v>56200</v>
      </c>
      <c r="D11" s="24">
        <v>28595.138080000001</v>
      </c>
      <c r="E11" s="24">
        <v>15890</v>
      </c>
      <c r="F11" s="24">
        <v>7612</v>
      </c>
      <c r="G11" s="24">
        <v>9536</v>
      </c>
      <c r="H11" s="24">
        <v>10469</v>
      </c>
      <c r="I11" s="24"/>
      <c r="J11" s="24">
        <v>17000</v>
      </c>
      <c r="K11" s="24"/>
      <c r="L11" s="24">
        <v>23469.71</v>
      </c>
      <c r="M11" s="24">
        <v>7269</v>
      </c>
      <c r="N11" s="24">
        <v>10000</v>
      </c>
      <c r="O11" s="24">
        <v>8132.7763299999997</v>
      </c>
      <c r="P11" s="44">
        <v>328757.20003000001</v>
      </c>
      <c r="Q11" s="32"/>
      <c r="R11" s="32"/>
      <c r="S11" s="32"/>
      <c r="T11" s="32"/>
    </row>
    <row r="12" spans="1:20" ht="92.4" x14ac:dyDescent="0.25">
      <c r="A12" s="21" t="s">
        <v>39</v>
      </c>
      <c r="B12" s="24">
        <v>7757.0529500000002</v>
      </c>
      <c r="C12" s="24">
        <v>4600</v>
      </c>
      <c r="D12" s="24">
        <v>550</v>
      </c>
      <c r="E12" s="24"/>
      <c r="F12" s="24"/>
      <c r="G12" s="24"/>
      <c r="H12" s="24">
        <v>1000</v>
      </c>
      <c r="I12" s="24"/>
      <c r="J12" s="24">
        <v>775.72172999999998</v>
      </c>
      <c r="K12" s="24"/>
      <c r="L12" s="24">
        <v>3259.1003799999999</v>
      </c>
      <c r="M12" s="24"/>
      <c r="N12" s="24">
        <v>1500</v>
      </c>
      <c r="O12" s="24">
        <v>2475.2206299999998</v>
      </c>
      <c r="P12" s="44">
        <v>21917.095689999998</v>
      </c>
      <c r="Q12" s="32"/>
      <c r="R12" s="32"/>
      <c r="S12" s="32"/>
      <c r="T12" s="32"/>
    </row>
    <row r="13" spans="1:20" ht="132" x14ac:dyDescent="0.25">
      <c r="A13" s="21" t="s">
        <v>40</v>
      </c>
      <c r="B13" s="24"/>
      <c r="C13" s="24"/>
      <c r="D13" s="24"/>
      <c r="E13" s="24"/>
      <c r="F13" s="24"/>
      <c r="G13" s="24"/>
      <c r="H13" s="24">
        <v>3.7250000000000001</v>
      </c>
      <c r="I13" s="24"/>
      <c r="J13" s="24"/>
      <c r="K13" s="24"/>
      <c r="L13" s="24"/>
      <c r="M13" s="24">
        <v>4</v>
      </c>
      <c r="N13" s="24"/>
      <c r="O13" s="24"/>
      <c r="P13" s="44">
        <v>7.7249999999999996</v>
      </c>
      <c r="Q13" s="32"/>
      <c r="R13" s="32"/>
      <c r="S13" s="32"/>
      <c r="T13" s="32"/>
    </row>
    <row r="14" spans="1:20" ht="118.8" x14ac:dyDescent="0.25">
      <c r="A14" s="21" t="s">
        <v>41</v>
      </c>
      <c r="B14" s="24">
        <v>6250</v>
      </c>
      <c r="C14" s="24">
        <v>1500</v>
      </c>
      <c r="D14" s="24"/>
      <c r="E14" s="24">
        <v>126.65714</v>
      </c>
      <c r="F14" s="24">
        <v>93</v>
      </c>
      <c r="G14" s="24"/>
      <c r="H14" s="24">
        <v>30.4</v>
      </c>
      <c r="I14" s="24">
        <v>20</v>
      </c>
      <c r="J14" s="24">
        <v>950</v>
      </c>
      <c r="K14" s="24"/>
      <c r="L14" s="24">
        <v>10.8</v>
      </c>
      <c r="M14" s="24"/>
      <c r="N14" s="24"/>
      <c r="O14" s="24"/>
      <c r="P14" s="44">
        <v>8980.8571400000001</v>
      </c>
      <c r="Q14" s="32"/>
      <c r="R14" s="32"/>
      <c r="S14" s="32"/>
      <c r="T14" s="32"/>
    </row>
    <row r="15" spans="1:20" ht="118.8" x14ac:dyDescent="0.25">
      <c r="A15" s="21" t="s">
        <v>42</v>
      </c>
      <c r="B15" s="24">
        <v>108289.89736</v>
      </c>
      <c r="C15" s="24">
        <v>33200</v>
      </c>
      <c r="D15" s="24">
        <v>10166.1</v>
      </c>
      <c r="E15" s="24">
        <v>8700</v>
      </c>
      <c r="F15" s="24">
        <v>2133.41</v>
      </c>
      <c r="G15" s="24">
        <v>4261</v>
      </c>
      <c r="H15" s="24">
        <v>3400</v>
      </c>
      <c r="I15" s="24">
        <v>400</v>
      </c>
      <c r="J15" s="24">
        <v>15000</v>
      </c>
      <c r="K15" s="24"/>
      <c r="L15" s="24">
        <v>9815.5</v>
      </c>
      <c r="M15" s="24">
        <v>3400</v>
      </c>
      <c r="N15" s="24">
        <v>3195</v>
      </c>
      <c r="O15" s="24">
        <v>2385.7260000000001</v>
      </c>
      <c r="P15" s="44">
        <v>204346.63336000001</v>
      </c>
      <c r="Q15" s="32"/>
      <c r="R15" s="32"/>
      <c r="S15" s="32"/>
      <c r="T15" s="32"/>
    </row>
    <row r="16" spans="1:20" ht="66" x14ac:dyDescent="0.25">
      <c r="A16" s="21" t="s">
        <v>43</v>
      </c>
      <c r="B16" s="24">
        <v>12542.510829999999</v>
      </c>
      <c r="C16" s="24">
        <v>945.33399999999995</v>
      </c>
      <c r="D16" s="24">
        <v>1723</v>
      </c>
      <c r="E16" s="24">
        <v>1176.5</v>
      </c>
      <c r="F16" s="24">
        <v>174.935</v>
      </c>
      <c r="G16" s="24">
        <v>2500</v>
      </c>
      <c r="H16" s="24">
        <v>80.762569999999997</v>
      </c>
      <c r="I16" s="24">
        <v>40</v>
      </c>
      <c r="J16" s="24">
        <v>1700</v>
      </c>
      <c r="K16" s="24"/>
      <c r="L16" s="24"/>
      <c r="M16" s="24"/>
      <c r="N16" s="24">
        <v>741.02412000000004</v>
      </c>
      <c r="O16" s="24">
        <v>2103.2512000000002</v>
      </c>
      <c r="P16" s="44">
        <v>23727.317719999999</v>
      </c>
      <c r="Q16" s="32"/>
      <c r="R16" s="32"/>
      <c r="S16" s="32"/>
      <c r="T16" s="32"/>
    </row>
    <row r="17" spans="1:20" ht="92.4" x14ac:dyDescent="0.25">
      <c r="A17" s="21" t="s">
        <v>44</v>
      </c>
      <c r="B17" s="24">
        <v>1429.2473500000001</v>
      </c>
      <c r="C17" s="24"/>
      <c r="D17" s="24">
        <v>225</v>
      </c>
      <c r="E17" s="24">
        <v>173.4</v>
      </c>
      <c r="F17" s="24">
        <v>59</v>
      </c>
      <c r="G17" s="24">
        <v>42.215000000000003</v>
      </c>
      <c r="H17" s="24">
        <v>97</v>
      </c>
      <c r="I17" s="24"/>
      <c r="J17" s="24"/>
      <c r="K17" s="24"/>
      <c r="L17" s="24">
        <v>149.75</v>
      </c>
      <c r="M17" s="24">
        <v>87.7</v>
      </c>
      <c r="N17" s="24"/>
      <c r="O17" s="24">
        <v>109.98990000000001</v>
      </c>
      <c r="P17" s="44">
        <v>2373.3022500000002</v>
      </c>
      <c r="Q17" s="32"/>
      <c r="R17" s="32"/>
      <c r="S17" s="32"/>
      <c r="T17" s="32"/>
    </row>
    <row r="18" spans="1:20" ht="79.2" x14ac:dyDescent="0.25">
      <c r="A18" s="21" t="s">
        <v>45</v>
      </c>
      <c r="B18" s="24">
        <v>2618.8998099999999</v>
      </c>
      <c r="C18" s="24">
        <v>1838.0625500000001</v>
      </c>
      <c r="D18" s="24">
        <v>503.55700000000002</v>
      </c>
      <c r="E18" s="24"/>
      <c r="F18" s="24"/>
      <c r="G18" s="24">
        <v>399.66665999999998</v>
      </c>
      <c r="H18" s="24"/>
      <c r="I18" s="24"/>
      <c r="J18" s="24"/>
      <c r="K18" s="24"/>
      <c r="L18" s="24"/>
      <c r="M18" s="24"/>
      <c r="N18" s="24">
        <v>158.30080000000001</v>
      </c>
      <c r="O18" s="24"/>
      <c r="P18" s="44">
        <v>5518.4868200000001</v>
      </c>
      <c r="Q18" s="32"/>
      <c r="R18" s="32"/>
      <c r="S18" s="32"/>
      <c r="T18" s="32"/>
    </row>
    <row r="19" spans="1:20" ht="171.6" x14ac:dyDescent="0.25">
      <c r="A19" s="21" t="s">
        <v>46</v>
      </c>
      <c r="B19" s="24"/>
      <c r="C19" s="24">
        <v>197.79</v>
      </c>
      <c r="D19" s="24"/>
      <c r="E19" s="24"/>
      <c r="F19" s="24"/>
      <c r="G19" s="24"/>
      <c r="H19" s="24"/>
      <c r="I19" s="24"/>
      <c r="J19" s="24">
        <v>68.546999999999997</v>
      </c>
      <c r="K19" s="24"/>
      <c r="L19" s="24"/>
      <c r="M19" s="24"/>
      <c r="N19" s="24"/>
      <c r="O19" s="24"/>
      <c r="P19" s="44">
        <v>266.33699999999999</v>
      </c>
      <c r="Q19" s="32"/>
      <c r="R19" s="32"/>
      <c r="S19" s="32"/>
      <c r="T19" s="32"/>
    </row>
    <row r="20" spans="1:20" ht="52.8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>
        <v>91.850350000000006</v>
      </c>
      <c r="K20" s="24"/>
      <c r="L20" s="24"/>
      <c r="M20" s="24"/>
      <c r="N20" s="24"/>
      <c r="O20" s="24"/>
      <c r="P20" s="44">
        <v>91.850350000000006</v>
      </c>
      <c r="Q20" s="32"/>
      <c r="R20" s="32"/>
      <c r="S20" s="32"/>
      <c r="T20" s="32"/>
    </row>
    <row r="21" spans="1:20" ht="39.6" x14ac:dyDescent="0.25">
      <c r="A21" s="21" t="s">
        <v>48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40</v>
      </c>
      <c r="L21" s="24"/>
      <c r="M21" s="24"/>
      <c r="N21" s="24"/>
      <c r="O21" s="24">
        <v>318.45</v>
      </c>
      <c r="P21" s="44">
        <v>358.45</v>
      </c>
      <c r="Q21" s="32"/>
      <c r="R21" s="32"/>
      <c r="S21" s="32"/>
      <c r="T21" s="32"/>
    </row>
    <row r="22" spans="1:20" ht="39.6" x14ac:dyDescent="0.25">
      <c r="A22" s="21" t="s">
        <v>49</v>
      </c>
      <c r="B22" s="24"/>
      <c r="C22" s="24">
        <v>1.0000000000000001E-5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4">
        <v>1.0000000000000001E-5</v>
      </c>
      <c r="Q22" s="32"/>
      <c r="R22" s="32"/>
      <c r="S22" s="32"/>
      <c r="T22" s="32"/>
    </row>
    <row r="23" spans="1:20" ht="39.6" x14ac:dyDescent="0.25">
      <c r="A23" s="21" t="s">
        <v>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>
        <v>3091.26316</v>
      </c>
      <c r="M23" s="24"/>
      <c r="N23" s="24"/>
      <c r="O23" s="24"/>
      <c r="P23" s="44">
        <v>3091.26316</v>
      </c>
      <c r="Q23" s="32"/>
      <c r="R23" s="32"/>
      <c r="S23" s="32"/>
      <c r="T23" s="32"/>
    </row>
    <row r="24" spans="1:20" ht="66" x14ac:dyDescent="0.25">
      <c r="A24" s="21" t="s">
        <v>51</v>
      </c>
      <c r="B24" s="24"/>
      <c r="C24" s="24"/>
      <c r="D24" s="24"/>
      <c r="E24" s="24">
        <v>2058.91669</v>
      </c>
      <c r="F24" s="24">
        <v>390.6</v>
      </c>
      <c r="G24" s="24"/>
      <c r="H24" s="24"/>
      <c r="I24" s="24"/>
      <c r="J24" s="24"/>
      <c r="K24" s="24"/>
      <c r="L24" s="24"/>
      <c r="M24" s="24"/>
      <c r="N24" s="24"/>
      <c r="O24" s="24"/>
      <c r="P24" s="44">
        <v>2449.5166899999999</v>
      </c>
      <c r="Q24" s="32"/>
      <c r="R24" s="32"/>
      <c r="S24" s="32"/>
      <c r="T24" s="32"/>
    </row>
    <row r="25" spans="1:20" ht="52.8" x14ac:dyDescent="0.25">
      <c r="A25" s="21" t="s">
        <v>52</v>
      </c>
      <c r="B25" s="24">
        <v>22973.809720000001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4">
        <v>22973.809720000001</v>
      </c>
      <c r="Q25" s="32"/>
      <c r="R25" s="32"/>
      <c r="S25" s="32"/>
      <c r="T25" s="32"/>
    </row>
    <row r="26" spans="1:20" ht="39.6" x14ac:dyDescent="0.25">
      <c r="A26" s="21" t="s">
        <v>53</v>
      </c>
      <c r="B26" s="24"/>
      <c r="C26" s="24"/>
      <c r="D26" s="24">
        <v>126.925</v>
      </c>
      <c r="E26" s="24">
        <v>55.558329999999998</v>
      </c>
      <c r="F26" s="24">
        <v>21.341670000000001</v>
      </c>
      <c r="G26" s="24">
        <v>102.55833</v>
      </c>
      <c r="H26" s="24">
        <v>36.808329999999998</v>
      </c>
      <c r="I26" s="24">
        <v>3.7833299999999999</v>
      </c>
      <c r="J26" s="24">
        <v>215.75</v>
      </c>
      <c r="K26" s="24">
        <v>34.35</v>
      </c>
      <c r="L26" s="24">
        <v>62.716670000000001</v>
      </c>
      <c r="M26" s="24">
        <v>54.291670000000003</v>
      </c>
      <c r="N26" s="24">
        <v>52.983330000000002</v>
      </c>
      <c r="O26" s="24">
        <v>19.191669999999998</v>
      </c>
      <c r="P26" s="44">
        <v>786.25833</v>
      </c>
      <c r="Q26" s="32"/>
      <c r="R26" s="32"/>
      <c r="S26" s="32"/>
      <c r="T26" s="32"/>
    </row>
    <row r="27" spans="1:20" ht="66" x14ac:dyDescent="0.25">
      <c r="A27" s="21" t="s">
        <v>54</v>
      </c>
      <c r="B27" s="24"/>
      <c r="C27" s="24"/>
      <c r="D27" s="24"/>
      <c r="E27" s="24">
        <v>1067.3965800000001</v>
      </c>
      <c r="F27" s="24">
        <v>238.53303</v>
      </c>
      <c r="G27" s="24"/>
      <c r="H27" s="24"/>
      <c r="I27" s="24"/>
      <c r="J27" s="24"/>
      <c r="K27" s="24"/>
      <c r="L27" s="24"/>
      <c r="M27" s="24"/>
      <c r="N27" s="24"/>
      <c r="O27" s="24"/>
      <c r="P27" s="44">
        <v>1305.9296099999999</v>
      </c>
      <c r="Q27" s="32"/>
      <c r="R27" s="32"/>
      <c r="S27" s="32"/>
      <c r="T27" s="32"/>
    </row>
    <row r="28" spans="1:20" ht="52.8" x14ac:dyDescent="0.25">
      <c r="A28" s="21" t="s">
        <v>55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>
        <v>164.85150999999999</v>
      </c>
      <c r="N28" s="24"/>
      <c r="O28" s="24"/>
      <c r="P28" s="44">
        <v>164.85150999999999</v>
      </c>
      <c r="Q28" s="32"/>
      <c r="R28" s="32"/>
      <c r="S28" s="32"/>
      <c r="T28" s="32"/>
    </row>
    <row r="29" spans="1:20" x14ac:dyDescent="0.25">
      <c r="A29" s="22" t="s">
        <v>56</v>
      </c>
      <c r="B29" s="25">
        <v>404709.34891</v>
      </c>
      <c r="C29" s="25">
        <v>172922.79300000001</v>
      </c>
      <c r="D29" s="25">
        <v>83045.055080000006</v>
      </c>
      <c r="E29" s="25">
        <v>40682.428740000003</v>
      </c>
      <c r="F29" s="25">
        <v>17246.619699999999</v>
      </c>
      <c r="G29" s="25">
        <v>68770.626520000005</v>
      </c>
      <c r="H29" s="25">
        <v>25742.910899999999</v>
      </c>
      <c r="I29" s="25">
        <v>12407.50333</v>
      </c>
      <c r="J29" s="25">
        <v>63163.722629999997</v>
      </c>
      <c r="K29" s="25">
        <v>24948.511640000001</v>
      </c>
      <c r="L29" s="25">
        <v>76492.173540000003</v>
      </c>
      <c r="M29" s="25">
        <v>18703.21185</v>
      </c>
      <c r="N29" s="25">
        <v>35127.249250000001</v>
      </c>
      <c r="O29" s="25">
        <v>33379.628729999997</v>
      </c>
      <c r="P29" s="44">
        <v>1077341.78382</v>
      </c>
      <c r="Q29" s="40"/>
      <c r="R29" s="40"/>
      <c r="S29" s="40"/>
      <c r="T29" s="40"/>
    </row>
    <row r="30" spans="1:20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0" x14ac:dyDescent="0.25">
      <c r="A31" s="36" t="s">
        <v>30</v>
      </c>
      <c r="B31" s="45">
        <f>P29+Учреждения!B85</f>
        <v>2813804.4383100001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20" ht="32.25" customHeight="1" x14ac:dyDescent="0.25">
      <c r="A32" s="36" t="str">
        <f>CONCATENATE("Остатки бюджетных средств на ",C2,"г.")</f>
        <v>Остатки бюджетных средств на 11.09.2021г.</v>
      </c>
      <c r="B32" s="45">
        <v>1522014.4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2021-09-14T01:43:55Z</dcterms:modified>
</cp:coreProperties>
</file>