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8" windowWidth="14808" windowHeight="7956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Учреждения!$52:$53</definedName>
    <definedName name="_xlnm.Print_Area" localSheetId="1">'Муниципальные районы'!$A$1:$P$24</definedName>
    <definedName name="_xlnm.Print_Area" localSheetId="0">Учреждения!$A$1:$E$87</definedName>
  </definedNames>
  <calcPr calcId="162913"/>
</workbook>
</file>

<file path=xl/calcChain.xml><?xml version="1.0" encoding="utf-8"?>
<calcChain xmlns="http://schemas.openxmlformats.org/spreadsheetml/2006/main">
  <c r="E8" i="1" l="1"/>
  <c r="E50" i="1"/>
  <c r="B22" i="2"/>
  <c r="E9" i="1"/>
  <c r="A2" i="2" l="1"/>
  <c r="B2" i="2" s="1"/>
  <c r="C2" i="2" s="1"/>
  <c r="A23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<sst xmlns="http://schemas.openxmlformats.org/spreadsheetml/2006/main" count="123" uniqueCount="122">
  <si>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</si>
  <si>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</si>
  <si>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</si>
  <si>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</si>
  <si>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</si>
  <si>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</si>
  <si>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</si>
  <si>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</si>
  <si>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</si>
  <si>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</si>
  <si>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</si>
  <si>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</si>
  <si>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</si>
  <si>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</si>
  <si>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</si>
  <si>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</si>
  <si>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</si>
  <si>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</si>
  <si>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</si>
  <si>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</si>
  <si>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</si>
  <si>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</si>
  <si>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</si>
  <si>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</si>
  <si>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</si>
  <si>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</si>
  <si>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</si>
  <si>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</si>
  <si>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</si>
  <si>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</si>
  <si>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</si>
  <si>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поддержку мер по обеспечению сбалансированности бюджетов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</si>
  <si>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</si>
  <si>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</si>
  <si>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</si>
  <si>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</si>
  <si>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</si>
  <si>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</si>
  <si>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</si>
  <si>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Выплата единовременного пособия при всех формах устройства детей, лишенных родительского попечения, в семью</t>
  </si>
  <si>
    <t>Проведение Всероссийской переписи населения 2020 года</t>
  </si>
  <si>
    <t>Реализация программ формирования современной городской среды</t>
  </si>
  <si>
    <t>Реализация программ формирования современной городской среды (Благоустройство дворовых территорий)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</si>
  <si>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- Фонда содействия реформированию жилищно-коммунального хозяйства</t>
  </si>
  <si>
    <t>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</si>
  <si>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Оказание государственной социальной помощи на основании социального контракта отдельным категориям граждан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</si>
  <si>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</si>
  <si>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Всего:</t>
  </si>
  <si>
    <t>24.09.2021</t>
  </si>
  <si>
    <t>Контрольно-счетная палата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</si>
  <si>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</si>
  <si>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</si>
  <si>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</si>
  <si>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</si>
  <si>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</si>
  <si>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</si>
  <si>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</si>
  <si>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</si>
  <si>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</si>
  <si>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</si>
  <si>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</si>
  <si>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специальных программ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</si>
  <si>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</si>
  <si>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</si>
  <si>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</si>
  <si>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</si>
  <si>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</si>
  <si>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</si>
  <si>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</si>
  <si>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</si>
  <si>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</si>
  <si>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</si>
  <si>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</si>
  <si>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</si>
  <si>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</si>
  <si>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</si>
  <si>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</si>
  <si>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инвестиций, промышленности и предпринимательства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</si>
  <si>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</si>
  <si>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общества, молодежи и информационной политики Камчатского края</t>
  </si>
  <si>
    <t>ИТОГО</t>
  </si>
  <si>
    <t>20.09.2021</t>
  </si>
  <si>
    <t>Дотации бюджетам на частичную компенсацию дополнительных расходов на повышение оплаты труда работников бюджетной сферы и иные цели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</si>
  <si>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</si>
  <si>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</si>
  <si>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</si>
  <si>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</si>
  <si>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</si>
  <si>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на создание системы долговременного ухода за гражданами пожилого возраста и инвалидами</t>
  </si>
  <si>
    <t>Субсидии бюджетам субъектов Российской Федерации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</si>
  <si>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на реализацию мероприятий по предупреждению и борьбе с социально значимыми инфекционными заболеваниями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</si>
  <si>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</si>
  <si>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Субсидии бюджетам на оснащение объектов спортивной инфраструктуры спортивно-технологическим оборудованием</t>
  </si>
  <si>
    <t xml:space="preserve">Субсидии бюджетам субъектов Российской Федерации на осуществление ежемесячных выплат на детей в возрасте от трех до семи лет включительно </t>
  </si>
  <si>
    <t>Субсидии бюджетам субъектов Российской Федерации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</si>
  <si>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субъектов Российской Федерации на софинансирование расходных обязательств субъектов Российской Федерации, возникающих при реализации региональных программ модернизации первичного звена здравоохранения</t>
  </si>
  <si>
    <t>Субсидии бюджетам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</si>
  <si>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</si>
  <si>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на поддержку экономического и социального развития коренных малочисленных народов Севера, Сибири и Дальнего Востока</t>
  </si>
  <si>
    <t>Субсидии бюджетам на реализацию мероприятий по укреплению единства российской нации и этнокультурному развитию народов России</t>
  </si>
  <si>
    <t>Субсидии бюджетам на поддержку отрасли культуры</t>
  </si>
  <si>
    <t>Субсидии бюджетам на реализацию программ формирования современной городской среды</t>
  </si>
  <si>
    <t>Субсидии бюджетам на обеспечение комплексного развития сельских территорий</t>
  </si>
  <si>
    <t>Субсидии бюджетам субъектов Российской Федерации на 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</si>
  <si>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Субсидии бюджетам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</si>
  <si>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</si>
  <si>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</si>
  <si>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</si>
  <si>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</si>
  <si>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Субвенции бюджетам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</si>
  <si>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</si>
  <si>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</si>
  <si>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</si>
  <si>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Субвенции бюджетам на осуществление ежемесячной выплаты в связи с рождением (усыновлением) первого ребенка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</si>
  <si>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</si>
  <si>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</t>
  </si>
  <si>
    <t>Межбюджетные трансферты, передаваемые бюджетам субъектов Российской Федерации на обеспечение деятельности членов Совета Федерации и их помощников в субъектах Российской Федерации</t>
  </si>
  <si>
    <t xml:space="preserve">Межбюджетные трансферты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</si>
  <si>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Межбюджетные трансферты, передаваемые бюджетам на финансовое обеспечение дорожной деятельности</t>
  </si>
  <si>
    <t>Межбюджетные трансферты, передаваемые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</si>
  <si>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Межбюджетные трансферты, передаваемые бюджетам, за счет средств резервного фонда Правительства Российской Федерации</t>
  </si>
  <si>
    <t>Прочие безвозмездные поступления от негосударственных организаций в бюджеты субъектов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</si>
</sst>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70" formatCode="###\ ###\ ###\ ###\ ##0.0"/>
  </numFmts>
  <fonts count="1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charset val="204"/>
    </font>
    <font>
      <sz val="10"/>
      <color rgb="FF00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</borders>
  <cellStyleXfs count="3">
    <xf numFmtId="0" fontId="0" fillId="0" borderId="0"/>
    <xf numFmtId="0" fontId="16" fillId="0" borderId="0"/>
    <xf numFmtId="0" fontId="16" fillId="0" borderId="0" applyNumberFormat="0" applyBorder="0" applyAlignment="0"/>
  </cellStyleXfs>
  <cellXfs count="6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49" fontId="17" fillId="0" borderId="12" xfId="1" applyNumberFormat="1" applyFont="1" applyFill="1" applyBorder="1" applyAlignment="1" applyProtection="1">
      <alignment horizontal="left" vertical="center" wrapText="1"/>
    </xf>
    <xf numFmtId="49" fontId="17" fillId="0" borderId="11" xfId="1" applyNumberFormat="1" applyFont="1" applyFill="1" applyBorder="1" applyAlignment="1" applyProtection="1">
      <alignment horizontal="left" vertical="center" wrapText="1"/>
    </xf>
    <xf numFmtId="170" fontId="17" fillId="0" borderId="7" xfId="1" applyNumberFormat="1" applyFont="1" applyFill="1" applyBorder="1" applyAlignment="1" applyProtection="1">
      <alignment horizontal="right" vertical="center"/>
    </xf>
    <xf numFmtId="49" fontId="17" fillId="0" borderId="13" xfId="1" applyNumberFormat="1" applyFont="1" applyFill="1" applyBorder="1" applyAlignment="1" applyProtection="1">
      <alignment horizontal="left" vertical="center" wrapText="1"/>
    </xf>
    <xf numFmtId="49" fontId="17" fillId="0" borderId="8" xfId="1" applyNumberFormat="1" applyFont="1" applyFill="1" applyBorder="1" applyAlignment="1" applyProtection="1">
      <alignment horizontal="left" vertical="center" wrapText="1"/>
    </xf>
    <xf numFmtId="49" fontId="17" fillId="0" borderId="9" xfId="1" applyNumberFormat="1" applyFont="1" applyFill="1" applyBorder="1" applyAlignment="1" applyProtection="1">
      <alignment horizontal="left" vertical="center" wrapText="1"/>
    </xf>
    <xf numFmtId="49" fontId="17" fillId="0" borderId="10" xfId="1" applyNumberFormat="1" applyFont="1" applyFill="1" applyBorder="1" applyAlignment="1" applyProtection="1">
      <alignment horizontal="left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view="pageBreakPreview" zoomScaleNormal="100" zoomScaleSheetLayoutView="100" workbookViewId="0">
      <selection activeCell="E8" sqref="E8"/>
    </sheetView>
  </sheetViews>
  <sheetFormatPr defaultColWidth="8.77734375" defaultRowHeight="13.8" x14ac:dyDescent="0.25"/>
  <cols>
    <col min="1" max="1" width="69.21875" style="31" customWidth="1"/>
    <col min="2" max="2" width="13.77734375" style="31" customWidth="1"/>
    <col min="3" max="4" width="14.44140625" style="31" customWidth="1"/>
    <col min="5" max="5" width="12.44140625" style="31" customWidth="1"/>
    <col min="6" max="6" width="12.5546875" style="31" customWidth="1"/>
    <col min="7" max="7" width="16" style="31" bestFit="1" customWidth="1"/>
    <col min="8" max="8" width="8.77734375" style="31"/>
    <col min="9" max="9" width="10.21875" style="31" bestFit="1" customWidth="1"/>
    <col min="10" max="16384" width="8.77734375" style="31"/>
  </cols>
  <sheetData>
    <row r="1" spans="1:9" ht="15.6" x14ac:dyDescent="0.3">
      <c r="A1" s="46" t="s">
        <v>0</v>
      </c>
      <c r="B1" s="46"/>
      <c r="C1" s="46"/>
      <c r="D1" s="46"/>
      <c r="E1" s="46"/>
      <c r="F1" s="37" t="s">
        <v>81</v>
      </c>
      <c r="G1" s="38" t="str">
        <f>TEXT(F1,"[$-FC19]ДД ММММ")</f>
        <v>20 сентября</v>
      </c>
      <c r="H1" s="38" t="str">
        <f>TEXT(F1,"[$-FC19]ДД.ММ.ГГГ \г")</f>
        <v>20.09.2021 г</v>
      </c>
    </row>
    <row r="2" spans="1:9" ht="15.6" x14ac:dyDescent="0.3">
      <c r="A2" s="46" t="str">
        <f>CONCATENATE("с ",G1," по ",G2,"ода")</f>
        <v>с 20 сентября по 24 сентября 2021 года</v>
      </c>
      <c r="B2" s="46"/>
      <c r="C2" s="46"/>
      <c r="D2" s="46"/>
      <c r="E2" s="46"/>
      <c r="F2" s="37" t="s">
        <v>48</v>
      </c>
      <c r="G2" s="38" t="str">
        <f>TEXT(F2,"[$-FC19]ДД ММММ ГГГ \г")</f>
        <v>24 сентября 2021 г</v>
      </c>
      <c r="H2" s="38" t="str">
        <f>TEXT(F2,"[$-FC19]ДД.ММ.ГГГ \г")</f>
        <v>24.09.2021 г</v>
      </c>
      <c r="I2" s="39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7" t="str">
        <f>CONCATENATE("Остатки средств на ",H1,".")</f>
        <v>Остатки средств на 20.09.2021 г.</v>
      </c>
      <c r="B5" s="48"/>
      <c r="C5" s="48"/>
      <c r="D5" s="49"/>
      <c r="E5" s="8">
        <v>1427445.5</v>
      </c>
      <c r="F5" s="39"/>
    </row>
    <row r="6" spans="1:9" x14ac:dyDescent="0.25">
      <c r="A6" s="10"/>
      <c r="B6" s="11"/>
      <c r="C6" s="11"/>
      <c r="D6" s="11"/>
      <c r="E6" s="12"/>
    </row>
    <row r="7" spans="1:9" x14ac:dyDescent="0.25">
      <c r="A7" s="56" t="s">
        <v>2</v>
      </c>
      <c r="B7" s="57"/>
      <c r="C7" s="57"/>
      <c r="D7" s="57"/>
      <c r="E7" s="13"/>
    </row>
    <row r="8" spans="1:9" x14ac:dyDescent="0.25">
      <c r="A8" s="51" t="s">
        <v>3</v>
      </c>
      <c r="B8" s="57"/>
      <c r="C8" s="57"/>
      <c r="D8" s="57"/>
      <c r="E8" s="9">
        <f>E50-E9</f>
        <v>501998.7429100002</v>
      </c>
    </row>
    <row r="9" spans="1:9" x14ac:dyDescent="0.25">
      <c r="A9" s="58" t="s">
        <v>4</v>
      </c>
      <c r="B9" s="57"/>
      <c r="C9" s="57"/>
      <c r="D9" s="57"/>
      <c r="E9" s="14">
        <f>SUM(E10:E49)</f>
        <v>471612.59999999992</v>
      </c>
    </row>
    <row r="10" spans="1:9" ht="25.2" customHeight="1" x14ac:dyDescent="0.25">
      <c r="A10" s="60" t="s">
        <v>82</v>
      </c>
      <c r="B10" s="59"/>
      <c r="C10" s="59"/>
      <c r="D10" s="62"/>
      <c r="E10" s="61">
        <v>55246</v>
      </c>
    </row>
    <row r="11" spans="1:9" ht="15.6" customHeight="1" x14ac:dyDescent="0.25">
      <c r="A11" s="63" t="s">
        <v>83</v>
      </c>
      <c r="B11" s="64"/>
      <c r="C11" s="64"/>
      <c r="D11" s="65"/>
      <c r="E11" s="61">
        <v>0.4</v>
      </c>
    </row>
    <row r="12" spans="1:9" ht="43.2" customHeight="1" x14ac:dyDescent="0.25">
      <c r="A12" s="63" t="s">
        <v>84</v>
      </c>
      <c r="B12" s="64"/>
      <c r="C12" s="64"/>
      <c r="D12" s="65"/>
      <c r="E12" s="61">
        <v>2887.6</v>
      </c>
    </row>
    <row r="13" spans="1:9" ht="26.4" customHeight="1" x14ac:dyDescent="0.25">
      <c r="A13" s="63" t="s">
        <v>85</v>
      </c>
      <c r="B13" s="64"/>
      <c r="C13" s="64"/>
      <c r="D13" s="65"/>
      <c r="E13" s="61">
        <v>1789.7</v>
      </c>
    </row>
    <row r="14" spans="1:9" ht="42.6" customHeight="1" x14ac:dyDescent="0.25">
      <c r="A14" s="63" t="s">
        <v>86</v>
      </c>
      <c r="B14" s="64"/>
      <c r="C14" s="64"/>
      <c r="D14" s="65"/>
      <c r="E14" s="61">
        <v>266</v>
      </c>
    </row>
    <row r="15" spans="1:9" ht="30.6" customHeight="1" x14ac:dyDescent="0.25">
      <c r="A15" s="63" t="s">
        <v>87</v>
      </c>
      <c r="B15" s="64"/>
      <c r="C15" s="64"/>
      <c r="D15" s="65"/>
      <c r="E15" s="61">
        <v>2758.9</v>
      </c>
    </row>
    <row r="16" spans="1:9" x14ac:dyDescent="0.25">
      <c r="A16" s="63" t="s">
        <v>88</v>
      </c>
      <c r="B16" s="64"/>
      <c r="C16" s="64"/>
      <c r="D16" s="65"/>
      <c r="E16" s="61">
        <v>719.8</v>
      </c>
    </row>
    <row r="17" spans="1:5" ht="28.8" customHeight="1" x14ac:dyDescent="0.25">
      <c r="A17" s="63" t="s">
        <v>89</v>
      </c>
      <c r="B17" s="64"/>
      <c r="C17" s="64"/>
      <c r="D17" s="65"/>
      <c r="E17" s="61">
        <v>1538.4</v>
      </c>
    </row>
    <row r="18" spans="1:5" ht="15.6" customHeight="1" x14ac:dyDescent="0.25">
      <c r="A18" s="63" t="s">
        <v>90</v>
      </c>
      <c r="B18" s="64"/>
      <c r="C18" s="64"/>
      <c r="D18" s="65"/>
      <c r="E18" s="61">
        <v>276.7</v>
      </c>
    </row>
    <row r="19" spans="1:5" ht="23.4" customHeight="1" x14ac:dyDescent="0.25">
      <c r="A19" s="63" t="s">
        <v>91</v>
      </c>
      <c r="B19" s="64"/>
      <c r="C19" s="64"/>
      <c r="D19" s="65"/>
      <c r="E19" s="61">
        <v>6280.4</v>
      </c>
    </row>
    <row r="20" spans="1:5" ht="15.6" customHeight="1" x14ac:dyDescent="0.25">
      <c r="A20" s="63" t="s">
        <v>92</v>
      </c>
      <c r="B20" s="64"/>
      <c r="C20" s="64"/>
      <c r="D20" s="65"/>
      <c r="E20" s="61">
        <v>1254.3</v>
      </c>
    </row>
    <row r="21" spans="1:5" ht="27" customHeight="1" x14ac:dyDescent="0.25">
      <c r="A21" s="63" t="s">
        <v>93</v>
      </c>
      <c r="B21" s="64"/>
      <c r="C21" s="64"/>
      <c r="D21" s="65"/>
      <c r="E21" s="61">
        <v>6792.8</v>
      </c>
    </row>
    <row r="22" spans="1:5" ht="29.4" customHeight="1" x14ac:dyDescent="0.25">
      <c r="A22" s="63" t="s">
        <v>94</v>
      </c>
      <c r="B22" s="64"/>
      <c r="C22" s="64"/>
      <c r="D22" s="65"/>
      <c r="E22" s="61">
        <v>6829.5</v>
      </c>
    </row>
    <row r="23" spans="1:5" ht="27.6" customHeight="1" x14ac:dyDescent="0.25">
      <c r="A23" s="63" t="s">
        <v>95</v>
      </c>
      <c r="B23" s="64"/>
      <c r="C23" s="64"/>
      <c r="D23" s="65"/>
      <c r="E23" s="61">
        <v>10017.799999999999</v>
      </c>
    </row>
    <row r="24" spans="1:5" ht="26.4" customHeight="1" x14ac:dyDescent="0.25">
      <c r="A24" s="63" t="s">
        <v>96</v>
      </c>
      <c r="B24" s="64"/>
      <c r="C24" s="64"/>
      <c r="D24" s="65"/>
      <c r="E24" s="61">
        <v>236.4</v>
      </c>
    </row>
    <row r="25" spans="1:5" ht="27" customHeight="1" x14ac:dyDescent="0.25">
      <c r="A25" s="63" t="s">
        <v>97</v>
      </c>
      <c r="B25" s="64"/>
      <c r="C25" s="64"/>
      <c r="D25" s="65"/>
      <c r="E25" s="61">
        <v>898.4</v>
      </c>
    </row>
    <row r="26" spans="1:5" ht="27.6" customHeight="1" x14ac:dyDescent="0.25">
      <c r="A26" s="63" t="s">
        <v>98</v>
      </c>
      <c r="B26" s="64"/>
      <c r="C26" s="64"/>
      <c r="D26" s="65"/>
      <c r="E26" s="61">
        <v>94.2</v>
      </c>
    </row>
    <row r="27" spans="1:5" ht="17.399999999999999" customHeight="1" x14ac:dyDescent="0.25">
      <c r="A27" s="63" t="s">
        <v>99</v>
      </c>
      <c r="B27" s="64"/>
      <c r="C27" s="64"/>
      <c r="D27" s="65"/>
      <c r="E27" s="61">
        <v>522.5</v>
      </c>
    </row>
    <row r="28" spans="1:5" x14ac:dyDescent="0.25">
      <c r="A28" s="63" t="s">
        <v>100</v>
      </c>
      <c r="B28" s="64"/>
      <c r="C28" s="64"/>
      <c r="D28" s="65"/>
      <c r="E28" s="61">
        <v>5425.4</v>
      </c>
    </row>
    <row r="29" spans="1:5" ht="13.2" customHeight="1" x14ac:dyDescent="0.25">
      <c r="A29" s="63" t="s">
        <v>101</v>
      </c>
      <c r="B29" s="64"/>
      <c r="C29" s="64"/>
      <c r="D29" s="65"/>
      <c r="E29" s="61">
        <v>164</v>
      </c>
    </row>
    <row r="30" spans="1:5" x14ac:dyDescent="0.25">
      <c r="A30" s="63" t="s">
        <v>102</v>
      </c>
      <c r="B30" s="64"/>
      <c r="C30" s="64"/>
      <c r="D30" s="65"/>
      <c r="E30" s="61">
        <v>784.5</v>
      </c>
    </row>
    <row r="31" spans="1:5" ht="29.4" customHeight="1" x14ac:dyDescent="0.25">
      <c r="A31" s="63" t="s">
        <v>103</v>
      </c>
      <c r="B31" s="64"/>
      <c r="C31" s="64"/>
      <c r="D31" s="65"/>
      <c r="E31" s="61">
        <v>1547.2</v>
      </c>
    </row>
    <row r="32" spans="1:5" ht="42.6" customHeight="1" x14ac:dyDescent="0.25">
      <c r="A32" s="63" t="s">
        <v>104</v>
      </c>
      <c r="B32" s="64"/>
      <c r="C32" s="64"/>
      <c r="D32" s="65"/>
      <c r="E32" s="61">
        <v>1711.3</v>
      </c>
    </row>
    <row r="33" spans="1:5" ht="16.2" customHeight="1" x14ac:dyDescent="0.25">
      <c r="A33" s="63" t="s">
        <v>105</v>
      </c>
      <c r="B33" s="64"/>
      <c r="C33" s="64"/>
      <c r="D33" s="65"/>
      <c r="E33" s="61">
        <v>118.1</v>
      </c>
    </row>
    <row r="34" spans="1:5" ht="17.399999999999999" customHeight="1" x14ac:dyDescent="0.25">
      <c r="A34" s="63" t="s">
        <v>106</v>
      </c>
      <c r="B34" s="64"/>
      <c r="C34" s="64"/>
      <c r="D34" s="65"/>
      <c r="E34" s="61">
        <v>1941.2</v>
      </c>
    </row>
    <row r="35" spans="1:5" ht="27.6" customHeight="1" x14ac:dyDescent="0.25">
      <c r="A35" s="63" t="s">
        <v>107</v>
      </c>
      <c r="B35" s="64"/>
      <c r="C35" s="64"/>
      <c r="D35" s="65"/>
      <c r="E35" s="61">
        <v>18.7</v>
      </c>
    </row>
    <row r="36" spans="1:5" ht="30.6" customHeight="1" x14ac:dyDescent="0.25">
      <c r="A36" s="63" t="s">
        <v>108</v>
      </c>
      <c r="B36" s="64"/>
      <c r="C36" s="64"/>
      <c r="D36" s="65"/>
      <c r="E36" s="61">
        <v>60.4</v>
      </c>
    </row>
    <row r="37" spans="1:5" ht="25.8" customHeight="1" x14ac:dyDescent="0.25">
      <c r="A37" s="63" t="s">
        <v>109</v>
      </c>
      <c r="B37" s="64"/>
      <c r="C37" s="64"/>
      <c r="D37" s="65"/>
      <c r="E37" s="61">
        <v>95.7</v>
      </c>
    </row>
    <row r="38" spans="1:5" ht="29.4" customHeight="1" x14ac:dyDescent="0.25">
      <c r="A38" s="63" t="s">
        <v>110</v>
      </c>
      <c r="B38" s="64"/>
      <c r="C38" s="64"/>
      <c r="D38" s="65"/>
      <c r="E38" s="61">
        <v>3438.6</v>
      </c>
    </row>
    <row r="39" spans="1:5" ht="39" customHeight="1" x14ac:dyDescent="0.25">
      <c r="A39" s="63" t="s">
        <v>111</v>
      </c>
      <c r="B39" s="64"/>
      <c r="C39" s="64"/>
      <c r="D39" s="65"/>
      <c r="E39" s="61">
        <v>164.5</v>
      </c>
    </row>
    <row r="40" spans="1:5" ht="44.4" customHeight="1" x14ac:dyDescent="0.25">
      <c r="A40" s="63" t="s">
        <v>112</v>
      </c>
      <c r="B40" s="64"/>
      <c r="C40" s="64"/>
      <c r="D40" s="65"/>
      <c r="E40" s="61">
        <v>1415.7</v>
      </c>
    </row>
    <row r="41" spans="1:5" x14ac:dyDescent="0.25">
      <c r="A41" s="63" t="s">
        <v>113</v>
      </c>
      <c r="B41" s="64"/>
      <c r="C41" s="64"/>
      <c r="D41" s="65"/>
      <c r="E41" s="61">
        <v>10622.1</v>
      </c>
    </row>
    <row r="42" spans="1:5" x14ac:dyDescent="0.25">
      <c r="A42" s="63" t="s">
        <v>114</v>
      </c>
      <c r="B42" s="64"/>
      <c r="C42" s="64"/>
      <c r="D42" s="65"/>
      <c r="E42" s="61">
        <v>337.9</v>
      </c>
    </row>
    <row r="43" spans="1:5" ht="29.4" customHeight="1" x14ac:dyDescent="0.25">
      <c r="A43" s="63" t="s">
        <v>115</v>
      </c>
      <c r="B43" s="64"/>
      <c r="C43" s="64"/>
      <c r="D43" s="65"/>
      <c r="E43" s="61">
        <v>1001.7</v>
      </c>
    </row>
    <row r="44" spans="1:5" ht="28.8" customHeight="1" x14ac:dyDescent="0.25">
      <c r="A44" s="63" t="s">
        <v>116</v>
      </c>
      <c r="B44" s="64"/>
      <c r="C44" s="64"/>
      <c r="D44" s="65"/>
      <c r="E44" s="61">
        <v>206.6</v>
      </c>
    </row>
    <row r="45" spans="1:5" ht="31.2" customHeight="1" x14ac:dyDescent="0.25">
      <c r="A45" s="63" t="s">
        <v>117</v>
      </c>
      <c r="B45" s="64"/>
      <c r="C45" s="64"/>
      <c r="D45" s="65"/>
      <c r="E45" s="61">
        <v>1436.8</v>
      </c>
    </row>
    <row r="46" spans="1:5" ht="13.8" customHeight="1" x14ac:dyDescent="0.25">
      <c r="A46" s="63" t="s">
        <v>118</v>
      </c>
      <c r="B46" s="64"/>
      <c r="C46" s="64"/>
      <c r="D46" s="65"/>
      <c r="E46" s="61">
        <v>291513.40000000002</v>
      </c>
    </row>
    <row r="47" spans="1:5" ht="26.4" customHeight="1" x14ac:dyDescent="0.25">
      <c r="A47" s="63" t="s">
        <v>119</v>
      </c>
      <c r="B47" s="64"/>
      <c r="C47" s="64"/>
      <c r="D47" s="65"/>
      <c r="E47" s="61">
        <v>34502.6</v>
      </c>
    </row>
    <row r="48" spans="1:5" ht="16.2" customHeight="1" x14ac:dyDescent="0.25">
      <c r="A48" s="63" t="s">
        <v>120</v>
      </c>
      <c r="B48" s="64"/>
      <c r="C48" s="64"/>
      <c r="D48" s="65"/>
      <c r="E48" s="61">
        <v>9047.6</v>
      </c>
    </row>
    <row r="49" spans="1:6" x14ac:dyDescent="0.25">
      <c r="A49" s="63" t="s">
        <v>121</v>
      </c>
      <c r="B49" s="64"/>
      <c r="C49" s="64"/>
      <c r="D49" s="65"/>
      <c r="E49" s="61">
        <v>7648.8</v>
      </c>
    </row>
    <row r="50" spans="1:6" x14ac:dyDescent="0.25">
      <c r="A50" s="50" t="s">
        <v>5</v>
      </c>
      <c r="B50" s="51"/>
      <c r="C50" s="51"/>
      <c r="D50" s="51"/>
      <c r="E50" s="13">
        <f>'Муниципальные районы'!B23-Учреждения!E5+'Муниципальные районы'!B22</f>
        <v>973611.34291000012</v>
      </c>
    </row>
    <row r="51" spans="1:6" x14ac:dyDescent="0.25">
      <c r="A51" s="15"/>
      <c r="B51" s="16"/>
      <c r="C51" s="16"/>
      <c r="D51" s="6"/>
      <c r="E51" s="17"/>
    </row>
    <row r="52" spans="1:6" x14ac:dyDescent="0.25">
      <c r="A52" s="52" t="s">
        <v>14</v>
      </c>
      <c r="B52" s="54" t="s">
        <v>6</v>
      </c>
      <c r="C52" s="55" t="s">
        <v>7</v>
      </c>
      <c r="D52" s="55"/>
      <c r="E52" s="55"/>
    </row>
    <row r="53" spans="1:6" ht="82.8" x14ac:dyDescent="0.25">
      <c r="A53" s="53"/>
      <c r="B53" s="54"/>
      <c r="C53" s="18" t="s">
        <v>8</v>
      </c>
      <c r="D53" s="18" t="s">
        <v>9</v>
      </c>
      <c r="E53" s="18" t="s">
        <v>10</v>
      </c>
    </row>
    <row r="54" spans="1:6" x14ac:dyDescent="0.25">
      <c r="A54" s="19" t="s">
        <v>49</v>
      </c>
      <c r="B54" s="42">
        <v>623.79999999999995</v>
      </c>
      <c r="C54" s="42"/>
      <c r="D54" s="42"/>
      <c r="E54" s="42"/>
      <c r="F54" s="41"/>
    </row>
    <row r="55" spans="1:6" x14ac:dyDescent="0.25">
      <c r="A55" s="19" t="s">
        <v>50</v>
      </c>
      <c r="B55" s="42">
        <v>17283.1044</v>
      </c>
      <c r="C55" s="42">
        <v>168</v>
      </c>
      <c r="D55" s="42">
        <v>38.605269999999997</v>
      </c>
      <c r="E55" s="42">
        <v>15</v>
      </c>
      <c r="F55" s="41"/>
    </row>
    <row r="56" spans="1:6" ht="27.6" x14ac:dyDescent="0.25">
      <c r="A56" s="19" t="s">
        <v>51</v>
      </c>
      <c r="B56" s="42">
        <v>3843.79763</v>
      </c>
      <c r="C56" s="42">
        <v>30.054210000000001</v>
      </c>
      <c r="D56" s="42"/>
      <c r="E56" s="42"/>
      <c r="F56" s="41"/>
    </row>
    <row r="57" spans="1:6" x14ac:dyDescent="0.25">
      <c r="A57" s="19" t="s">
        <v>52</v>
      </c>
      <c r="B57" s="42">
        <v>6468.7773699999998</v>
      </c>
      <c r="C57" s="42">
        <v>2358.1979999999999</v>
      </c>
      <c r="D57" s="42"/>
      <c r="E57" s="42">
        <v>132.41249999999999</v>
      </c>
      <c r="F57" s="41"/>
    </row>
    <row r="58" spans="1:6" x14ac:dyDescent="0.25">
      <c r="A58" s="19" t="s">
        <v>53</v>
      </c>
      <c r="B58" s="42">
        <v>10.875</v>
      </c>
      <c r="C58" s="42"/>
      <c r="D58" s="42"/>
      <c r="E58" s="42"/>
      <c r="F58" s="41"/>
    </row>
    <row r="59" spans="1:6" ht="27.6" x14ac:dyDescent="0.25">
      <c r="A59" s="19" t="s">
        <v>54</v>
      </c>
      <c r="B59" s="42">
        <v>227638.07724000001</v>
      </c>
      <c r="C59" s="42"/>
      <c r="D59" s="42"/>
      <c r="E59" s="42"/>
      <c r="F59" s="41"/>
    </row>
    <row r="60" spans="1:6" x14ac:dyDescent="0.25">
      <c r="A60" s="19" t="s">
        <v>55</v>
      </c>
      <c r="B60" s="42">
        <v>2212.5810000000001</v>
      </c>
      <c r="C60" s="42">
        <v>2000</v>
      </c>
      <c r="D60" s="42"/>
      <c r="E60" s="42"/>
      <c r="F60" s="41"/>
    </row>
    <row r="61" spans="1:6" x14ac:dyDescent="0.25">
      <c r="A61" s="19" t="s">
        <v>56</v>
      </c>
      <c r="B61" s="42">
        <v>79680.974000000002</v>
      </c>
      <c r="C61" s="42"/>
      <c r="D61" s="42"/>
      <c r="E61" s="42">
        <v>8000</v>
      </c>
      <c r="F61" s="41"/>
    </row>
    <row r="62" spans="1:6" x14ac:dyDescent="0.25">
      <c r="A62" s="19" t="s">
        <v>57</v>
      </c>
      <c r="B62" s="42">
        <v>21392.27995</v>
      </c>
      <c r="C62" s="42"/>
      <c r="D62" s="42"/>
      <c r="E62" s="42">
        <v>-1.2608200000000001</v>
      </c>
      <c r="F62" s="41"/>
    </row>
    <row r="63" spans="1:6" x14ac:dyDescent="0.25">
      <c r="A63" s="19" t="s">
        <v>58</v>
      </c>
      <c r="B63" s="42">
        <v>124726.39107</v>
      </c>
      <c r="C63" s="42">
        <v>3836</v>
      </c>
      <c r="D63" s="42"/>
      <c r="E63" s="42">
        <v>22156.3861</v>
      </c>
      <c r="F63" s="41"/>
    </row>
    <row r="64" spans="1:6" ht="27.6" x14ac:dyDescent="0.25">
      <c r="A64" s="19" t="s">
        <v>59</v>
      </c>
      <c r="B64" s="42">
        <v>21751.793989999998</v>
      </c>
      <c r="C64" s="42"/>
      <c r="D64" s="42"/>
      <c r="E64" s="42">
        <v>13970.683580000001</v>
      </c>
      <c r="F64" s="41"/>
    </row>
    <row r="65" spans="1:6" x14ac:dyDescent="0.25">
      <c r="A65" s="19" t="s">
        <v>60</v>
      </c>
      <c r="B65" s="42">
        <v>21212.963779999998</v>
      </c>
      <c r="C65" s="42">
        <v>36.834139999999998</v>
      </c>
      <c r="D65" s="42"/>
      <c r="E65" s="42"/>
      <c r="F65" s="41"/>
    </row>
    <row r="66" spans="1:6" x14ac:dyDescent="0.25">
      <c r="A66" s="19" t="s">
        <v>61</v>
      </c>
      <c r="B66" s="42">
        <v>10753.42843</v>
      </c>
      <c r="C66" s="42">
        <v>2600</v>
      </c>
      <c r="D66" s="42"/>
      <c r="E66" s="42"/>
      <c r="F66" s="41"/>
    </row>
    <row r="67" spans="1:6" x14ac:dyDescent="0.25">
      <c r="A67" s="19" t="s">
        <v>62</v>
      </c>
      <c r="B67" s="42">
        <v>1273.2049999999999</v>
      </c>
      <c r="C67" s="42">
        <v>1200</v>
      </c>
      <c r="D67" s="42"/>
      <c r="E67" s="42"/>
      <c r="F67" s="41"/>
    </row>
    <row r="68" spans="1:6" x14ac:dyDescent="0.25">
      <c r="A68" s="19" t="s">
        <v>63</v>
      </c>
      <c r="B68" s="42">
        <v>152.19077999999999</v>
      </c>
      <c r="C68" s="42"/>
      <c r="D68" s="42"/>
      <c r="E68" s="42"/>
      <c r="F68" s="41"/>
    </row>
    <row r="69" spans="1:6" x14ac:dyDescent="0.25">
      <c r="A69" s="19" t="s">
        <v>64</v>
      </c>
      <c r="B69" s="42">
        <v>137.12126000000001</v>
      </c>
      <c r="C69" s="42">
        <v>-1383.0927899999999</v>
      </c>
      <c r="D69" s="42">
        <v>-510.03852999999998</v>
      </c>
      <c r="E69" s="42">
        <v>1452.0227199999999</v>
      </c>
      <c r="F69" s="41"/>
    </row>
    <row r="70" spans="1:6" x14ac:dyDescent="0.25">
      <c r="A70" s="19" t="s">
        <v>65</v>
      </c>
      <c r="B70" s="42">
        <v>2568.0381600000001</v>
      </c>
      <c r="C70" s="42"/>
      <c r="D70" s="42"/>
      <c r="E70" s="42"/>
      <c r="F70" s="41"/>
    </row>
    <row r="71" spans="1:6" x14ac:dyDescent="0.25">
      <c r="A71" s="19" t="s">
        <v>66</v>
      </c>
      <c r="B71" s="42">
        <v>413811.04430000001</v>
      </c>
      <c r="C71" s="42"/>
      <c r="D71" s="42"/>
      <c r="E71" s="42"/>
      <c r="F71" s="41"/>
    </row>
    <row r="72" spans="1:6" x14ac:dyDescent="0.25">
      <c r="A72" s="19" t="s">
        <v>67</v>
      </c>
      <c r="B72" s="42">
        <v>12350.27</v>
      </c>
      <c r="C72" s="42">
        <v>7500</v>
      </c>
      <c r="D72" s="42">
        <v>4200</v>
      </c>
      <c r="E72" s="42"/>
      <c r="F72" s="41"/>
    </row>
    <row r="73" spans="1:6" x14ac:dyDescent="0.25">
      <c r="A73" s="19" t="s">
        <v>68</v>
      </c>
      <c r="B73" s="42">
        <v>811.59270000000004</v>
      </c>
      <c r="C73" s="42">
        <v>200</v>
      </c>
      <c r="D73" s="42">
        <v>490</v>
      </c>
      <c r="E73" s="42"/>
      <c r="F73" s="41"/>
    </row>
    <row r="74" spans="1:6" x14ac:dyDescent="0.25">
      <c r="A74" s="19" t="s">
        <v>69</v>
      </c>
      <c r="B74" s="42">
        <v>9.6890000000000001</v>
      </c>
      <c r="C74" s="42"/>
      <c r="D74" s="42"/>
      <c r="E74" s="42"/>
      <c r="F74" s="41"/>
    </row>
    <row r="75" spans="1:6" x14ac:dyDescent="0.25">
      <c r="A75" s="19" t="s">
        <v>70</v>
      </c>
      <c r="B75" s="42">
        <v>17</v>
      </c>
      <c r="C75" s="42"/>
      <c r="D75" s="42"/>
      <c r="E75" s="42"/>
      <c r="F75" s="41"/>
    </row>
    <row r="76" spans="1:6" x14ac:dyDescent="0.25">
      <c r="A76" s="19" t="s">
        <v>71</v>
      </c>
      <c r="B76" s="42">
        <v>411764.05907000002</v>
      </c>
      <c r="C76" s="42">
        <v>5030</v>
      </c>
      <c r="D76" s="42"/>
      <c r="E76" s="42"/>
      <c r="F76" s="41"/>
    </row>
    <row r="77" spans="1:6" x14ac:dyDescent="0.25">
      <c r="A77" s="19" t="s">
        <v>72</v>
      </c>
      <c r="B77" s="42">
        <v>325.46593999999999</v>
      </c>
      <c r="C77" s="42"/>
      <c r="D77" s="42"/>
      <c r="E77" s="42"/>
      <c r="F77" s="41"/>
    </row>
    <row r="78" spans="1:6" x14ac:dyDescent="0.25">
      <c r="A78" s="19" t="s">
        <v>73</v>
      </c>
      <c r="B78" s="42">
        <v>426.79660000000001</v>
      </c>
      <c r="C78" s="42">
        <v>80</v>
      </c>
      <c r="D78" s="42"/>
      <c r="E78" s="42"/>
      <c r="F78" s="41"/>
    </row>
    <row r="79" spans="1:6" x14ac:dyDescent="0.25">
      <c r="A79" s="19" t="s">
        <v>74</v>
      </c>
      <c r="B79" s="42">
        <v>25.75</v>
      </c>
      <c r="C79" s="42"/>
      <c r="D79" s="42"/>
      <c r="E79" s="42"/>
      <c r="F79" s="41"/>
    </row>
    <row r="80" spans="1:6" x14ac:dyDescent="0.25">
      <c r="A80" s="19" t="s">
        <v>75</v>
      </c>
      <c r="B80" s="42">
        <v>115.804</v>
      </c>
      <c r="C80" s="42">
        <v>21.2</v>
      </c>
      <c r="D80" s="42">
        <v>5.86</v>
      </c>
      <c r="E80" s="42"/>
      <c r="F80" s="41"/>
    </row>
    <row r="81" spans="1:6" ht="27.6" x14ac:dyDescent="0.25">
      <c r="A81" s="19" t="s">
        <v>76</v>
      </c>
      <c r="B81" s="42">
        <v>2102.22172</v>
      </c>
      <c r="C81" s="42">
        <v>1336.75638</v>
      </c>
      <c r="D81" s="42">
        <v>470.67334</v>
      </c>
      <c r="E81" s="42"/>
      <c r="F81" s="41"/>
    </row>
    <row r="82" spans="1:6" ht="27.6" x14ac:dyDescent="0.25">
      <c r="A82" s="19" t="s">
        <v>77</v>
      </c>
      <c r="B82" s="42">
        <v>411.19799999999998</v>
      </c>
      <c r="C82" s="42"/>
      <c r="D82" s="42"/>
      <c r="E82" s="42"/>
      <c r="F82" s="41"/>
    </row>
    <row r="83" spans="1:6" ht="27.6" x14ac:dyDescent="0.25">
      <c r="A83" s="19" t="s">
        <v>78</v>
      </c>
      <c r="B83" s="42">
        <v>38334.527620000001</v>
      </c>
      <c r="C83" s="42"/>
      <c r="D83" s="42"/>
      <c r="E83" s="42"/>
      <c r="F83" s="41"/>
    </row>
    <row r="84" spans="1:6" ht="27.6" x14ac:dyDescent="0.25">
      <c r="A84" s="19" t="s">
        <v>79</v>
      </c>
      <c r="B84" s="42">
        <v>5429.8064999999997</v>
      </c>
      <c r="C84" s="42"/>
      <c r="D84" s="42"/>
      <c r="E84" s="42"/>
      <c r="F84" s="41"/>
    </row>
    <row r="85" spans="1:6" x14ac:dyDescent="0.25">
      <c r="A85" s="20" t="s">
        <v>80</v>
      </c>
      <c r="B85" s="43">
        <v>1427664.62451</v>
      </c>
      <c r="C85" s="43">
        <v>25013.949939999999</v>
      </c>
      <c r="D85" s="43">
        <v>4695.1000800000002</v>
      </c>
      <c r="E85" s="43">
        <v>45725.244079999997</v>
      </c>
      <c r="F85" s="41"/>
    </row>
    <row r="86" spans="1:6" x14ac:dyDescent="0.25">
      <c r="B86" s="41"/>
      <c r="C86" s="41"/>
      <c r="D86" s="41"/>
      <c r="E86" s="41"/>
    </row>
  </sheetData>
  <mergeCells count="50">
    <mergeCell ref="A18:D18"/>
    <mergeCell ref="A17:D17"/>
    <mergeCell ref="A16:D16"/>
    <mergeCell ref="A10:D10"/>
    <mergeCell ref="A25:D25"/>
    <mergeCell ref="A24:D24"/>
    <mergeCell ref="A27:D27"/>
    <mergeCell ref="A26:D26"/>
    <mergeCell ref="A32:D32"/>
    <mergeCell ref="A31:D31"/>
    <mergeCell ref="A30:D30"/>
    <mergeCell ref="A29:D29"/>
    <mergeCell ref="A28:D28"/>
    <mergeCell ref="A46:D46"/>
    <mergeCell ref="A45:D45"/>
    <mergeCell ref="A41:D41"/>
    <mergeCell ref="A40:D40"/>
    <mergeCell ref="A39:D39"/>
    <mergeCell ref="A38:D38"/>
    <mergeCell ref="A44:D44"/>
    <mergeCell ref="A43:D43"/>
    <mergeCell ref="A42:D42"/>
    <mergeCell ref="A34:D34"/>
    <mergeCell ref="A33:D33"/>
    <mergeCell ref="A37:D37"/>
    <mergeCell ref="A15:D15"/>
    <mergeCell ref="A14:D14"/>
    <mergeCell ref="A13:D13"/>
    <mergeCell ref="A12:D12"/>
    <mergeCell ref="A11:D11"/>
    <mergeCell ref="A21:D21"/>
    <mergeCell ref="A20:D20"/>
    <mergeCell ref="A19:D19"/>
    <mergeCell ref="A23:D23"/>
    <mergeCell ref="A22:D22"/>
    <mergeCell ref="A49:D49"/>
    <mergeCell ref="A48:D48"/>
    <mergeCell ref="A47:D47"/>
    <mergeCell ref="A36:D36"/>
    <mergeCell ref="A35:D35"/>
    <mergeCell ref="A1:E1"/>
    <mergeCell ref="A2:E2"/>
    <mergeCell ref="A5:D5"/>
    <mergeCell ref="A50:D50"/>
    <mergeCell ref="A52:A53"/>
    <mergeCell ref="B52:B53"/>
    <mergeCell ref="C52:E52"/>
    <mergeCell ref="A7:D7"/>
    <mergeCell ref="A8:D8"/>
    <mergeCell ref="A9:D9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view="pageBreakPreview" topLeftCell="A13" zoomScaleNormal="100" zoomScaleSheetLayoutView="100" workbookViewId="0">
      <selection activeCell="B23" sqref="B23"/>
    </sheetView>
  </sheetViews>
  <sheetFormatPr defaultColWidth="8.77734375" defaultRowHeight="13.8" x14ac:dyDescent="0.25"/>
  <cols>
    <col min="1" max="1" width="38.21875" style="31" customWidth="1"/>
    <col min="2" max="2" width="13.21875" style="31" customWidth="1"/>
    <col min="3" max="3" width="10.5546875" style="31" customWidth="1"/>
    <col min="4" max="4" width="11.44140625" style="31" customWidth="1"/>
    <col min="5" max="5" width="13.21875" style="31" customWidth="1"/>
    <col min="6" max="6" width="12.21875" style="31" customWidth="1"/>
    <col min="7" max="7" width="12.5546875" style="31" customWidth="1"/>
    <col min="8" max="8" width="12.77734375" style="31" customWidth="1"/>
    <col min="9" max="9" width="10.77734375" style="31" customWidth="1"/>
    <col min="10" max="10" width="12.77734375" style="31" customWidth="1"/>
    <col min="11" max="11" width="11" style="31" customWidth="1"/>
    <col min="12" max="13" width="11.77734375" style="31" customWidth="1"/>
    <col min="14" max="14" width="11.21875" style="31" customWidth="1"/>
    <col min="15" max="15" width="11.5546875" style="31" customWidth="1"/>
    <col min="16" max="16384" width="8.77734375" style="31"/>
  </cols>
  <sheetData>
    <row r="1" spans="1:20" s="28" customFormat="1" ht="15.6" x14ac:dyDescent="0.3">
      <c r="A1" s="27" t="s">
        <v>48</v>
      </c>
      <c r="C1" s="29" t="s">
        <v>13</v>
      </c>
    </row>
    <row r="2" spans="1:20" x14ac:dyDescent="0.25">
      <c r="A2" s="30" t="str">
        <f>TEXT(EndData2,"[$-FC19]ДД.ММ.ГГГ")</f>
        <v>24.09.2021</v>
      </c>
      <c r="B2" s="30">
        <f>A2+1</f>
        <v>44464</v>
      </c>
      <c r="C2" s="26" t="str">
        <f>TEXT(B2,"[$-FC19]ДД.ММ.ГГГ")</f>
        <v>25.09.2021</v>
      </c>
      <c r="P2" s="32" t="s">
        <v>12</v>
      </c>
    </row>
    <row r="3" spans="1:20" ht="51.75" customHeight="1" x14ac:dyDescent="0.25">
      <c r="A3" s="23" t="s">
        <v>15</v>
      </c>
      <c r="B3" s="33" t="s">
        <v>16</v>
      </c>
      <c r="C3" s="34" t="s">
        <v>17</v>
      </c>
      <c r="D3" s="34" t="s">
        <v>18</v>
      </c>
      <c r="E3" s="34" t="s">
        <v>19</v>
      </c>
      <c r="F3" s="34" t="s">
        <v>20</v>
      </c>
      <c r="G3" s="34" t="s">
        <v>21</v>
      </c>
      <c r="H3" s="34" t="s">
        <v>22</v>
      </c>
      <c r="I3" s="34" t="s">
        <v>23</v>
      </c>
      <c r="J3" s="34" t="s">
        <v>24</v>
      </c>
      <c r="K3" s="34" t="s">
        <v>25</v>
      </c>
      <c r="L3" s="34" t="s">
        <v>26</v>
      </c>
      <c r="M3" s="34" t="s">
        <v>27</v>
      </c>
      <c r="N3" s="34" t="s">
        <v>28</v>
      </c>
      <c r="O3" s="34" t="s">
        <v>29</v>
      </c>
      <c r="P3" s="35" t="s">
        <v>11</v>
      </c>
    </row>
    <row r="4" spans="1:20" ht="26.4" x14ac:dyDescent="0.25">
      <c r="A4" s="21" t="s">
        <v>31</v>
      </c>
      <c r="B4" s="24"/>
      <c r="C4" s="24"/>
      <c r="D4" s="24">
        <v>6442.2430800000002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44">
        <v>6442.2430800000002</v>
      </c>
      <c r="Q4" s="32"/>
      <c r="R4" s="32"/>
      <c r="S4" s="32"/>
      <c r="T4" s="32"/>
    </row>
    <row r="5" spans="1:20" ht="93.6" customHeight="1" x14ac:dyDescent="0.25">
      <c r="A5" s="21" t="s">
        <v>32</v>
      </c>
      <c r="B5" s="24">
        <v>1768.3054199999999</v>
      </c>
      <c r="C5" s="24">
        <v>4569.3739800000003</v>
      </c>
      <c r="D5" s="24"/>
      <c r="E5" s="24"/>
      <c r="F5" s="24"/>
      <c r="G5" s="24"/>
      <c r="H5" s="24"/>
      <c r="I5" s="24"/>
      <c r="J5" s="24">
        <v>-86.150589999999994</v>
      </c>
      <c r="K5" s="24"/>
      <c r="L5" s="24"/>
      <c r="M5" s="24">
        <v>-140.52799999999999</v>
      </c>
      <c r="N5" s="24"/>
      <c r="O5" s="24">
        <v>-66.227199999999996</v>
      </c>
      <c r="P5" s="44">
        <v>6044.7736100000002</v>
      </c>
      <c r="Q5" s="32"/>
      <c r="R5" s="32"/>
      <c r="S5" s="32"/>
      <c r="T5" s="32"/>
    </row>
    <row r="6" spans="1:20" ht="79.2" x14ac:dyDescent="0.25">
      <c r="A6" s="21" t="s">
        <v>33</v>
      </c>
      <c r="B6" s="24"/>
      <c r="C6" s="24">
        <v>44.204999999999998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44">
        <v>44.204999999999998</v>
      </c>
      <c r="Q6" s="32"/>
      <c r="R6" s="32"/>
      <c r="S6" s="32"/>
      <c r="T6" s="32"/>
    </row>
    <row r="7" spans="1:20" ht="79.2" x14ac:dyDescent="0.25">
      <c r="A7" s="21" t="s">
        <v>34</v>
      </c>
      <c r="B7" s="24"/>
      <c r="C7" s="24">
        <v>147.38390000000001</v>
      </c>
      <c r="D7" s="24"/>
      <c r="E7" s="24">
        <v>-183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44">
        <v>-35.616100000000003</v>
      </c>
      <c r="Q7" s="32"/>
      <c r="R7" s="32"/>
      <c r="S7" s="32"/>
      <c r="T7" s="32"/>
    </row>
    <row r="8" spans="1:20" ht="158.4" x14ac:dyDescent="0.25">
      <c r="A8" s="21" t="s">
        <v>35</v>
      </c>
      <c r="B8" s="24"/>
      <c r="C8" s="24"/>
      <c r="D8" s="24"/>
      <c r="E8" s="24"/>
      <c r="F8" s="24"/>
      <c r="G8" s="24"/>
      <c r="H8" s="24"/>
      <c r="I8" s="24"/>
      <c r="J8" s="24"/>
      <c r="K8" s="24">
        <v>1448.5</v>
      </c>
      <c r="L8" s="24"/>
      <c r="M8" s="24"/>
      <c r="N8" s="24"/>
      <c r="O8" s="24"/>
      <c r="P8" s="44">
        <v>1448.5</v>
      </c>
      <c r="Q8" s="32"/>
      <c r="R8" s="32"/>
      <c r="S8" s="32"/>
      <c r="T8" s="32"/>
    </row>
    <row r="9" spans="1:20" ht="118.8" x14ac:dyDescent="0.25">
      <c r="A9" s="21" t="s">
        <v>36</v>
      </c>
      <c r="B9" s="24"/>
      <c r="C9" s="24"/>
      <c r="D9" s="24"/>
      <c r="E9" s="24"/>
      <c r="F9" s="24"/>
      <c r="G9" s="24"/>
      <c r="H9" s="24"/>
      <c r="I9" s="24">
        <v>391</v>
      </c>
      <c r="J9" s="24"/>
      <c r="K9" s="24"/>
      <c r="L9" s="24"/>
      <c r="M9" s="24"/>
      <c r="N9" s="24"/>
      <c r="O9" s="24"/>
      <c r="P9" s="44">
        <v>391</v>
      </c>
      <c r="Q9" s="32"/>
      <c r="R9" s="32"/>
      <c r="S9" s="32"/>
      <c r="T9" s="32"/>
    </row>
    <row r="10" spans="1:20" ht="79.2" x14ac:dyDescent="0.25">
      <c r="A10" s="21" t="s">
        <v>37</v>
      </c>
      <c r="B10" s="24">
        <v>1448.7169200000001</v>
      </c>
      <c r="C10" s="24"/>
      <c r="D10" s="24"/>
      <c r="E10" s="24">
        <v>931.75842</v>
      </c>
      <c r="F10" s="24"/>
      <c r="G10" s="24"/>
      <c r="H10" s="24">
        <v>300</v>
      </c>
      <c r="I10" s="24"/>
      <c r="J10" s="24">
        <v>500</v>
      </c>
      <c r="K10" s="24">
        <v>250</v>
      </c>
      <c r="L10" s="24"/>
      <c r="M10" s="24"/>
      <c r="N10" s="24"/>
      <c r="O10" s="24"/>
      <c r="P10" s="44">
        <v>3430.47534</v>
      </c>
      <c r="Q10" s="32"/>
      <c r="R10" s="32"/>
      <c r="S10" s="32"/>
      <c r="T10" s="32"/>
    </row>
    <row r="11" spans="1:20" ht="52.8" x14ac:dyDescent="0.25">
      <c r="A11" s="21" t="s">
        <v>38</v>
      </c>
      <c r="B11" s="24"/>
      <c r="C11" s="24"/>
      <c r="D11" s="24"/>
      <c r="E11" s="24"/>
      <c r="F11" s="24"/>
      <c r="G11" s="24"/>
      <c r="H11" s="24"/>
      <c r="I11" s="24"/>
      <c r="J11" s="24">
        <v>2558.9548500000001</v>
      </c>
      <c r="K11" s="24">
        <v>-2558.9548500000001</v>
      </c>
      <c r="L11" s="24"/>
      <c r="M11" s="24"/>
      <c r="N11" s="24"/>
      <c r="O11" s="24"/>
      <c r="P11" s="44"/>
      <c r="Q11" s="32"/>
      <c r="R11" s="32"/>
      <c r="S11" s="32"/>
      <c r="T11" s="32"/>
    </row>
    <row r="12" spans="1:20" ht="39.6" x14ac:dyDescent="0.25">
      <c r="A12" s="21" t="s">
        <v>39</v>
      </c>
      <c r="B12" s="24"/>
      <c r="C12" s="24"/>
      <c r="D12" s="24"/>
      <c r="E12" s="24"/>
      <c r="F12" s="24"/>
      <c r="G12" s="24"/>
      <c r="H12" s="24">
        <v>-1.36378</v>
      </c>
      <c r="I12" s="24"/>
      <c r="J12" s="24"/>
      <c r="K12" s="24"/>
      <c r="L12" s="24"/>
      <c r="M12" s="24"/>
      <c r="N12" s="24">
        <v>-60.436219999999999</v>
      </c>
      <c r="O12" s="24">
        <v>-23.46649</v>
      </c>
      <c r="P12" s="44">
        <v>-85.266490000000005</v>
      </c>
      <c r="Q12" s="32"/>
      <c r="R12" s="32"/>
      <c r="S12" s="32"/>
      <c r="T12" s="32"/>
    </row>
    <row r="13" spans="1:20" ht="26.4" x14ac:dyDescent="0.25">
      <c r="A13" s="21" t="s">
        <v>40</v>
      </c>
      <c r="B13" s="24">
        <v>11.69816</v>
      </c>
      <c r="C13" s="24"/>
      <c r="D13" s="24">
        <v>2.9975999999999998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44">
        <v>14.69576</v>
      </c>
      <c r="Q13" s="32"/>
      <c r="R13" s="32"/>
      <c r="S13" s="32"/>
      <c r="T13" s="32"/>
    </row>
    <row r="14" spans="1:20" ht="26.4" x14ac:dyDescent="0.25">
      <c r="A14" s="21" t="s">
        <v>41</v>
      </c>
      <c r="B14" s="24"/>
      <c r="C14" s="24"/>
      <c r="D14" s="24"/>
      <c r="E14" s="24"/>
      <c r="F14" s="24"/>
      <c r="G14" s="24"/>
      <c r="H14" s="24"/>
      <c r="I14" s="24"/>
      <c r="J14" s="24">
        <v>3237.2624700000001</v>
      </c>
      <c r="K14" s="24"/>
      <c r="L14" s="24"/>
      <c r="M14" s="24"/>
      <c r="N14" s="24"/>
      <c r="O14" s="24"/>
      <c r="P14" s="44">
        <v>3237.2624700000001</v>
      </c>
      <c r="Q14" s="32"/>
      <c r="R14" s="32"/>
      <c r="S14" s="32"/>
      <c r="T14" s="32"/>
    </row>
    <row r="15" spans="1:20" ht="39.6" x14ac:dyDescent="0.25">
      <c r="A15" s="21" t="s">
        <v>42</v>
      </c>
      <c r="B15" s="24">
        <v>8652.0347600000005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44">
        <v>8652.0347600000005</v>
      </c>
      <c r="Q15" s="32"/>
      <c r="R15" s="32"/>
      <c r="S15" s="32"/>
      <c r="T15" s="32"/>
    </row>
    <row r="16" spans="1:20" ht="118.8" x14ac:dyDescent="0.25">
      <c r="A16" s="21" t="s">
        <v>43</v>
      </c>
      <c r="B16" s="24">
        <v>32290.333330000001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44">
        <v>32290.333330000001</v>
      </c>
      <c r="Q16" s="32"/>
      <c r="R16" s="32"/>
      <c r="S16" s="32"/>
      <c r="T16" s="32"/>
    </row>
    <row r="17" spans="1:20" ht="66" x14ac:dyDescent="0.25">
      <c r="A17" s="21" t="s">
        <v>44</v>
      </c>
      <c r="B17" s="24">
        <v>53078.421060000001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44">
        <v>53078.421060000001</v>
      </c>
      <c r="Q17" s="32"/>
      <c r="R17" s="32"/>
      <c r="S17" s="32"/>
      <c r="T17" s="32"/>
    </row>
    <row r="18" spans="1:20" ht="39.6" x14ac:dyDescent="0.25">
      <c r="A18" s="21" t="s">
        <v>45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>
        <v>-236.16</v>
      </c>
      <c r="P18" s="44">
        <v>-236.16</v>
      </c>
      <c r="Q18" s="32"/>
      <c r="R18" s="32"/>
      <c r="S18" s="32"/>
      <c r="T18" s="32"/>
    </row>
    <row r="19" spans="1:20" ht="52.8" x14ac:dyDescent="0.25">
      <c r="A19" s="21" t="s">
        <v>46</v>
      </c>
      <c r="B19" s="24"/>
      <c r="C19" s="24"/>
      <c r="D19" s="24"/>
      <c r="E19" s="24"/>
      <c r="F19" s="24"/>
      <c r="G19" s="24"/>
      <c r="H19" s="24">
        <v>128.51658</v>
      </c>
      <c r="I19" s="24"/>
      <c r="J19" s="24"/>
      <c r="K19" s="24"/>
      <c r="L19" s="24"/>
      <c r="M19" s="24"/>
      <c r="N19" s="24"/>
      <c r="O19" s="24"/>
      <c r="P19" s="44">
        <v>128.51658</v>
      </c>
      <c r="Q19" s="32"/>
      <c r="R19" s="32"/>
      <c r="S19" s="32"/>
      <c r="T19" s="32"/>
    </row>
    <row r="20" spans="1:20" x14ac:dyDescent="0.25">
      <c r="A20" s="22" t="s">
        <v>47</v>
      </c>
      <c r="B20" s="25">
        <v>97249.509650000007</v>
      </c>
      <c r="C20" s="25">
        <v>4760.96288</v>
      </c>
      <c r="D20" s="25">
        <v>6445.2406799999999</v>
      </c>
      <c r="E20" s="25">
        <v>748.75842</v>
      </c>
      <c r="F20" s="25"/>
      <c r="G20" s="25"/>
      <c r="H20" s="25">
        <v>427.15280000000001</v>
      </c>
      <c r="I20" s="25">
        <v>391</v>
      </c>
      <c r="J20" s="25">
        <v>6210.0667299999996</v>
      </c>
      <c r="K20" s="25">
        <v>-860.45484999999996</v>
      </c>
      <c r="L20" s="25"/>
      <c r="M20" s="25">
        <v>-140.52799999999999</v>
      </c>
      <c r="N20" s="25">
        <v>-60.436219999999999</v>
      </c>
      <c r="O20" s="25">
        <v>-325.85368999999997</v>
      </c>
      <c r="P20" s="44">
        <v>114845.4184</v>
      </c>
      <c r="Q20" s="40"/>
      <c r="R20" s="40"/>
      <c r="S20" s="40"/>
      <c r="T20" s="40"/>
    </row>
    <row r="21" spans="1:20" x14ac:dyDescent="0.25"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</row>
    <row r="22" spans="1:20" x14ac:dyDescent="0.25">
      <c r="A22" s="36" t="s">
        <v>30</v>
      </c>
      <c r="B22" s="45">
        <f>P20+Учреждения!B85</f>
        <v>1542510.0429100001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</row>
    <row r="23" spans="1:20" ht="32.25" customHeight="1" x14ac:dyDescent="0.25">
      <c r="A23" s="36" t="str">
        <f>CONCATENATE("Остатки бюджетных средств на ",C2,"г.")</f>
        <v>Остатки бюджетных средств на 25.09.2021г.</v>
      </c>
      <c r="B23" s="45">
        <v>858546.8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2021-09-28T01:55:56Z</dcterms:modified>
</cp:coreProperties>
</file>