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Учреждения!$41:$42</definedName>
    <definedName name="_xlnm.Print_Area" localSheetId="1">'Муниципальные районы'!$A$1:$P$42</definedName>
    <definedName name="_xlnm.Print_Area" localSheetId="0">Учреждения!$A$1:$E$76</definedName>
  </definedNames>
  <calcPr calcId="162913"/>
</workbook>
</file>

<file path=xl/calcChain.xml><?xml version="1.0" encoding="utf-8"?>
<calcChain xmlns="http://schemas.openxmlformats.org/spreadsheetml/2006/main">
  <c r="E8" i="1" l="1"/>
  <c r="E39" i="1"/>
  <c r="B40" i="2"/>
  <c r="E9" i="1" l="1"/>
  <c r="A2" i="2" l="1"/>
  <c r="B2" i="2" s="1"/>
  <c r="C2" i="2" s="1"/>
  <c r="A4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<sst xmlns="http://schemas.openxmlformats.org/spreadsheetml/2006/main" count="130" uniqueCount="129">
  <si>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</si>
  <si>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</si>
  <si>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</si>
  <si>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</si>
  <si>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</si>
  <si>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</si>
  <si>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</si>
  <si>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</si>
  <si>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</si>
  <si>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</si>
  <si>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</si>
  <si>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</si>
  <si>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</si>
  <si>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</si>
  <si>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</si>
  <si>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</si>
  <si>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</si>
  <si>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</si>
  <si>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</si>
  <si>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</si>
  <si>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</si>
  <si>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</si>
  <si>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</si>
  <si>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</si>
  <si>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</si>
  <si>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</si>
  <si>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</si>
  <si>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</si>
  <si>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</si>
  <si>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</si>
  <si>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</si>
  <si>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</si>
  <si>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</si>
  <si>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</si>
  <si>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</si>
  <si>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</si>
  <si>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</si>
  <si>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</si>
  <si>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</si>
  <si>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</si>
  <si>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</si>
  <si>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</si>
  <si>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</si>
  <si>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</si>
  <si>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</si>
  <si>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</si>
  <si>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</si>
  <si>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</si>
  <si>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</si>
  <si>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</si>
  <si>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</si>
  <si>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</si>
  <si>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</si>
  <si>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</si>
  <si>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</si>
  <si>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</si>
  <si>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</si>
  <si>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</si>
  <si>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</si>
  <si>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</si>
  <si>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</si>
  <si>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Проведение Всероссийской переписи населения 2020 года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</si>
  <si>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</si>
  <si>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</si>
  <si>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</si>
  <si>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</si>
  <si>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08.10.2021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</si>
  <si>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</si>
  <si>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</si>
  <si>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</si>
  <si>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</si>
  <si>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</si>
  <si>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</si>
  <si>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</si>
  <si>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</si>
  <si>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</si>
  <si>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</si>
  <si>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</si>
  <si>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</si>
  <si>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</si>
  <si>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</si>
  <si>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</si>
  <si>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</si>
  <si>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</si>
  <si>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</si>
  <si>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</si>
  <si>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</si>
  <si>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</si>
  <si>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</si>
  <si>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</si>
  <si>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</si>
  <si>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</si>
  <si>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</si>
  <si>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</si>
  <si>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</si>
  <si>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</si>
  <si>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</si>
  <si>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</si>
  <si>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</si>
  <si>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04.10.2021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</si>
  <si>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</si>
  <si>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</si>
  <si>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</si>
  <si>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</si>
  <si>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</si>
  <si>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</si>
  <si>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</si>
  <si>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</si>
  <si>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</si>
  <si>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</si>
  <si>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строительство и реконструкцию (модернизацию) объектов питьевого водоснабжения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</si>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</sst>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99</v>
      </c>
      <c r="G1" s="38" t="str">
        <f>TEXT(F1,"[$-FC19]ДД ММММ")</f>
        <v>04 октября</v>
      </c>
      <c r="H1" s="38" t="str">
        <f>TEXT(F1,"[$-FC19]ДД.ММ.ГГГ \г")</f>
        <v>04.10.2021 г</v>
      </c>
    </row>
    <row r="2" spans="1:9" ht="15.75" x14ac:dyDescent="0.25">
      <c r="A2" s="46" t="str">
        <f>CONCATENATE("с ",G1," по ",G2,"ода")</f>
        <v>с 04 октября по 08 октября 2021 года</v>
      </c>
      <c r="B2" s="46"/>
      <c r="C2" s="46"/>
      <c r="D2" s="46"/>
      <c r="E2" s="46"/>
      <c r="F2" s="37" t="s">
        <v>66</v>
      </c>
      <c r="G2" s="38" t="str">
        <f>TEXT(F2,"[$-FC19]ДД ММММ ГГГ \г")</f>
        <v>08 октября 2021 г</v>
      </c>
      <c r="H2" s="38" t="str">
        <f>TEXT(F2,"[$-FC19]ДД.ММ.ГГГ \г")</f>
        <v>08.10.2021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04.10.2021 г.</v>
      </c>
      <c r="B5" s="48"/>
      <c r="C5" s="48"/>
      <c r="D5" s="49"/>
      <c r="E5" s="8">
        <v>805505.7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E39-E9</f>
        <v>500703.92652000068</v>
      </c>
    </row>
    <row r="9" spans="1:9" x14ac:dyDescent="0.25">
      <c r="A9" s="58" t="s">
        <v>4</v>
      </c>
      <c r="B9" s="57"/>
      <c r="C9" s="57"/>
      <c r="D9" s="57"/>
      <c r="E9" s="14">
        <f>SUM(E10:E38)</f>
        <v>3718204.2999999993</v>
      </c>
    </row>
    <row r="10" spans="1:9" ht="16.5" customHeight="1" x14ac:dyDescent="0.25">
      <c r="A10" s="60" t="s">
        <v>100</v>
      </c>
      <c r="B10" s="59"/>
      <c r="C10" s="59"/>
      <c r="D10" s="62"/>
      <c r="E10" s="61">
        <v>3427400</v>
      </c>
    </row>
    <row r="11" spans="1:9" ht="27.75" customHeight="1" x14ac:dyDescent="0.25">
      <c r="A11" s="63" t="s">
        <v>101</v>
      </c>
      <c r="B11" s="64"/>
      <c r="C11" s="64"/>
      <c r="D11" s="65"/>
      <c r="E11" s="61">
        <v>40349</v>
      </c>
    </row>
    <row r="12" spans="1:9" ht="21" customHeight="1" x14ac:dyDescent="0.25">
      <c r="A12" s="63" t="s">
        <v>102</v>
      </c>
      <c r="B12" s="64"/>
      <c r="C12" s="64"/>
      <c r="D12" s="65"/>
      <c r="E12" s="61">
        <v>22579.9</v>
      </c>
    </row>
    <row r="13" spans="1:9" ht="37.5" customHeight="1" x14ac:dyDescent="0.25">
      <c r="A13" s="63" t="s">
        <v>103</v>
      </c>
      <c r="B13" s="64"/>
      <c r="C13" s="64"/>
      <c r="D13" s="65"/>
      <c r="E13" s="61">
        <v>293.60000000000002</v>
      </c>
    </row>
    <row r="14" spans="1:9" ht="38.25" customHeight="1" x14ac:dyDescent="0.25">
      <c r="A14" s="63" t="s">
        <v>104</v>
      </c>
      <c r="B14" s="64"/>
      <c r="C14" s="64"/>
      <c r="D14" s="65"/>
      <c r="E14" s="61">
        <v>2850</v>
      </c>
    </row>
    <row r="15" spans="1:9" ht="27.75" customHeight="1" x14ac:dyDescent="0.25">
      <c r="A15" s="63" t="s">
        <v>105</v>
      </c>
      <c r="B15" s="64"/>
      <c r="C15" s="64"/>
      <c r="D15" s="65"/>
      <c r="E15" s="61">
        <v>485.7</v>
      </c>
    </row>
    <row r="16" spans="1:9" ht="38.25" customHeight="1" x14ac:dyDescent="0.25">
      <c r="A16" s="63" t="s">
        <v>106</v>
      </c>
      <c r="B16" s="64"/>
      <c r="C16" s="64"/>
      <c r="D16" s="65"/>
      <c r="E16" s="61">
        <v>621.79999999999995</v>
      </c>
    </row>
    <row r="17" spans="1:5" ht="17.25" customHeight="1" x14ac:dyDescent="0.25">
      <c r="A17" s="63" t="s">
        <v>107</v>
      </c>
      <c r="B17" s="64"/>
      <c r="C17" s="64"/>
      <c r="D17" s="65"/>
      <c r="E17" s="61">
        <v>442.3</v>
      </c>
    </row>
    <row r="18" spans="1:5" ht="18.75" customHeight="1" x14ac:dyDescent="0.25">
      <c r="A18" s="63" t="s">
        <v>108</v>
      </c>
      <c r="B18" s="64"/>
      <c r="C18" s="64"/>
      <c r="D18" s="65"/>
      <c r="E18" s="61">
        <v>40.4</v>
      </c>
    </row>
    <row r="19" spans="1:5" ht="27.75" customHeight="1" x14ac:dyDescent="0.25">
      <c r="A19" s="63" t="s">
        <v>109</v>
      </c>
      <c r="B19" s="64"/>
      <c r="C19" s="64"/>
      <c r="D19" s="65"/>
      <c r="E19" s="61">
        <v>809.6</v>
      </c>
    </row>
    <row r="20" spans="1:5" ht="19.5" customHeight="1" x14ac:dyDescent="0.25">
      <c r="A20" s="63" t="s">
        <v>110</v>
      </c>
      <c r="B20" s="64"/>
      <c r="C20" s="64"/>
      <c r="D20" s="65"/>
      <c r="E20" s="61">
        <v>1780.9</v>
      </c>
    </row>
    <row r="21" spans="1:5" ht="27.75" customHeight="1" x14ac:dyDescent="0.25">
      <c r="A21" s="63" t="s">
        <v>111</v>
      </c>
      <c r="B21" s="64"/>
      <c r="C21" s="64"/>
      <c r="D21" s="65"/>
      <c r="E21" s="61">
        <v>2685.9</v>
      </c>
    </row>
    <row r="22" spans="1:5" ht="27.75" customHeight="1" x14ac:dyDescent="0.25">
      <c r="A22" s="63" t="s">
        <v>112</v>
      </c>
      <c r="B22" s="64"/>
      <c r="C22" s="64"/>
      <c r="D22" s="65"/>
      <c r="E22" s="61">
        <v>1315.8</v>
      </c>
    </row>
    <row r="23" spans="1:5" ht="30" customHeight="1" x14ac:dyDescent="0.25">
      <c r="A23" s="63" t="s">
        <v>113</v>
      </c>
      <c r="B23" s="64"/>
      <c r="C23" s="64"/>
      <c r="D23" s="65"/>
      <c r="E23" s="61">
        <v>51994.2</v>
      </c>
    </row>
    <row r="24" spans="1:5" ht="39" customHeight="1" x14ac:dyDescent="0.25">
      <c r="A24" s="63" t="s">
        <v>114</v>
      </c>
      <c r="B24" s="64"/>
      <c r="C24" s="64"/>
      <c r="D24" s="65"/>
      <c r="E24" s="61">
        <v>44</v>
      </c>
    </row>
    <row r="25" spans="1:5" ht="27.75" customHeight="1" x14ac:dyDescent="0.25">
      <c r="A25" s="63" t="s">
        <v>115</v>
      </c>
      <c r="B25" s="64"/>
      <c r="C25" s="64"/>
      <c r="D25" s="65"/>
      <c r="E25" s="61">
        <v>235.3</v>
      </c>
    </row>
    <row r="26" spans="1:5" ht="27.75" customHeight="1" x14ac:dyDescent="0.25">
      <c r="A26" s="63" t="s">
        <v>116</v>
      </c>
      <c r="B26" s="64"/>
      <c r="C26" s="64"/>
      <c r="D26" s="65"/>
      <c r="E26" s="61">
        <v>7022.4</v>
      </c>
    </row>
    <row r="27" spans="1:5" ht="16.5" customHeight="1" x14ac:dyDescent="0.25">
      <c r="A27" s="63" t="s">
        <v>117</v>
      </c>
      <c r="B27" s="64"/>
      <c r="C27" s="64"/>
      <c r="D27" s="65"/>
      <c r="E27" s="61">
        <v>1592.9</v>
      </c>
    </row>
    <row r="28" spans="1:5" ht="15" customHeight="1" x14ac:dyDescent="0.25">
      <c r="A28" s="63" t="s">
        <v>118</v>
      </c>
      <c r="B28" s="64"/>
      <c r="C28" s="64"/>
      <c r="D28" s="65"/>
      <c r="E28" s="61">
        <v>5308.7</v>
      </c>
    </row>
    <row r="29" spans="1:5" ht="16.5" customHeight="1" x14ac:dyDescent="0.25">
      <c r="A29" s="63" t="s">
        <v>119</v>
      </c>
      <c r="B29" s="64"/>
      <c r="C29" s="64"/>
      <c r="D29" s="65"/>
      <c r="E29" s="61">
        <v>3126.4</v>
      </c>
    </row>
    <row r="30" spans="1:5" ht="27.75" customHeight="1" x14ac:dyDescent="0.25">
      <c r="A30" s="63" t="s">
        <v>120</v>
      </c>
      <c r="B30" s="64"/>
      <c r="C30" s="64"/>
      <c r="D30" s="65"/>
      <c r="E30" s="61">
        <v>4766.1000000000004</v>
      </c>
    </row>
    <row r="31" spans="1:5" ht="15.75" customHeight="1" x14ac:dyDescent="0.25">
      <c r="A31" s="63" t="s">
        <v>121</v>
      </c>
      <c r="B31" s="64"/>
      <c r="C31" s="64"/>
      <c r="D31" s="65"/>
      <c r="E31" s="61">
        <v>1619.4</v>
      </c>
    </row>
    <row r="32" spans="1:5" ht="27.75" customHeight="1" x14ac:dyDescent="0.25">
      <c r="A32" s="63" t="s">
        <v>122</v>
      </c>
      <c r="B32" s="64"/>
      <c r="C32" s="64"/>
      <c r="D32" s="65"/>
      <c r="E32" s="61">
        <v>272.10000000000002</v>
      </c>
    </row>
    <row r="33" spans="1:6" ht="27.75" customHeight="1" x14ac:dyDescent="0.25">
      <c r="A33" s="63" t="s">
        <v>123</v>
      </c>
      <c r="B33" s="64"/>
      <c r="C33" s="64"/>
      <c r="D33" s="65"/>
      <c r="E33" s="61">
        <v>77390</v>
      </c>
    </row>
    <row r="34" spans="1:6" ht="27.75" customHeight="1" x14ac:dyDescent="0.25">
      <c r="A34" s="63" t="s">
        <v>124</v>
      </c>
      <c r="B34" s="64"/>
      <c r="C34" s="64"/>
      <c r="D34" s="65"/>
      <c r="E34" s="61">
        <v>721.6</v>
      </c>
    </row>
    <row r="35" spans="1:6" ht="15.75" customHeight="1" x14ac:dyDescent="0.25">
      <c r="A35" s="63" t="s">
        <v>125</v>
      </c>
      <c r="B35" s="64"/>
      <c r="C35" s="64"/>
      <c r="D35" s="65"/>
      <c r="E35" s="61">
        <v>4718.3</v>
      </c>
    </row>
    <row r="36" spans="1:6" ht="27.75" customHeight="1" x14ac:dyDescent="0.25">
      <c r="A36" s="63" t="s">
        <v>126</v>
      </c>
      <c r="B36" s="64"/>
      <c r="C36" s="64"/>
      <c r="D36" s="65"/>
      <c r="E36" s="61">
        <v>42788</v>
      </c>
    </row>
    <row r="37" spans="1:6" ht="27.75" customHeight="1" x14ac:dyDescent="0.25">
      <c r="A37" s="63" t="s">
        <v>127</v>
      </c>
      <c r="B37" s="64"/>
      <c r="C37" s="64"/>
      <c r="D37" s="65"/>
      <c r="E37" s="61">
        <v>10655</v>
      </c>
    </row>
    <row r="38" spans="1:6" ht="16.5" customHeight="1" x14ac:dyDescent="0.25">
      <c r="A38" s="63" t="s">
        <v>128</v>
      </c>
      <c r="B38" s="64"/>
      <c r="C38" s="64"/>
      <c r="D38" s="65"/>
      <c r="E38" s="61">
        <v>4295</v>
      </c>
    </row>
    <row r="39" spans="1:6" x14ac:dyDescent="0.25">
      <c r="A39" s="50" t="s">
        <v>5</v>
      </c>
      <c r="B39" s="51"/>
      <c r="C39" s="51"/>
      <c r="D39" s="51"/>
      <c r="E39" s="13">
        <f>'Муниципальные районы'!B41-Учреждения!E5+'Муниципальные районы'!B40</f>
        <v>4218908.22652</v>
      </c>
    </row>
    <row r="40" spans="1:6" x14ac:dyDescent="0.25">
      <c r="A40" s="15"/>
      <c r="B40" s="16"/>
      <c r="C40" s="16"/>
      <c r="D40" s="6"/>
      <c r="E40" s="17"/>
    </row>
    <row r="41" spans="1:6" x14ac:dyDescent="0.25">
      <c r="A41" s="52" t="s">
        <v>14</v>
      </c>
      <c r="B41" s="54" t="s">
        <v>6</v>
      </c>
      <c r="C41" s="55" t="s">
        <v>7</v>
      </c>
      <c r="D41" s="55"/>
      <c r="E41" s="55"/>
    </row>
    <row r="42" spans="1:6" ht="90" x14ac:dyDescent="0.25">
      <c r="A42" s="53"/>
      <c r="B42" s="54"/>
      <c r="C42" s="18" t="s">
        <v>8</v>
      </c>
      <c r="D42" s="18" t="s">
        <v>9</v>
      </c>
      <c r="E42" s="18" t="s">
        <v>10</v>
      </c>
    </row>
    <row r="43" spans="1:6" x14ac:dyDescent="0.25">
      <c r="A43" s="19" t="s">
        <v>67</v>
      </c>
      <c r="B43" s="42">
        <v>514.99868000000004</v>
      </c>
      <c r="C43" s="42"/>
      <c r="D43" s="42">
        <v>514.99868000000004</v>
      </c>
      <c r="E43" s="42"/>
      <c r="F43" s="41"/>
    </row>
    <row r="44" spans="1:6" x14ac:dyDescent="0.25">
      <c r="A44" s="19" t="s">
        <v>68</v>
      </c>
      <c r="B44" s="42">
        <v>19708.603040000002</v>
      </c>
      <c r="C44" s="42">
        <v>6050</v>
      </c>
      <c r="D44" s="42">
        <v>3850</v>
      </c>
      <c r="E44" s="42"/>
      <c r="F44" s="41"/>
    </row>
    <row r="45" spans="1:6" ht="30" x14ac:dyDescent="0.25">
      <c r="A45" s="19" t="s">
        <v>69</v>
      </c>
      <c r="B45" s="42">
        <v>70864.316479999994</v>
      </c>
      <c r="C45" s="42">
        <v>2336.1460299999999</v>
      </c>
      <c r="D45" s="42">
        <v>585</v>
      </c>
      <c r="E45" s="42"/>
      <c r="F45" s="41"/>
    </row>
    <row r="46" spans="1:6" x14ac:dyDescent="0.25">
      <c r="A46" s="19" t="s">
        <v>70</v>
      </c>
      <c r="B46" s="42">
        <v>11643.31381</v>
      </c>
      <c r="C46" s="42">
        <v>2044.8013900000001</v>
      </c>
      <c r="D46" s="42">
        <v>2825.4180000000001</v>
      </c>
      <c r="E46" s="42"/>
      <c r="F46" s="41"/>
    </row>
    <row r="47" spans="1:6" x14ac:dyDescent="0.25">
      <c r="A47" s="19" t="s">
        <v>71</v>
      </c>
      <c r="B47" s="42">
        <v>2210</v>
      </c>
      <c r="C47" s="42">
        <v>1760</v>
      </c>
      <c r="D47" s="42">
        <v>450</v>
      </c>
      <c r="E47" s="42"/>
      <c r="F47" s="41"/>
    </row>
    <row r="48" spans="1:6" ht="30" x14ac:dyDescent="0.25">
      <c r="A48" s="19" t="s">
        <v>72</v>
      </c>
      <c r="B48" s="42">
        <v>50057.517350000002</v>
      </c>
      <c r="C48" s="42">
        <v>2873.1260499999999</v>
      </c>
      <c r="D48" s="42">
        <v>2118.6924300000001</v>
      </c>
      <c r="E48" s="42"/>
      <c r="F48" s="41"/>
    </row>
    <row r="49" spans="1:6" x14ac:dyDescent="0.25">
      <c r="A49" s="19" t="s">
        <v>73</v>
      </c>
      <c r="B49" s="42">
        <v>14918.773289999999</v>
      </c>
      <c r="C49" s="42"/>
      <c r="D49" s="42">
        <v>10</v>
      </c>
      <c r="E49" s="42"/>
      <c r="F49" s="41"/>
    </row>
    <row r="50" spans="1:6" x14ac:dyDescent="0.25">
      <c r="A50" s="19" t="s">
        <v>74</v>
      </c>
      <c r="B50" s="42">
        <v>70080.648730000001</v>
      </c>
      <c r="C50" s="42">
        <v>1798</v>
      </c>
      <c r="D50" s="42"/>
      <c r="E50" s="42">
        <v>41017.712800000001</v>
      </c>
      <c r="F50" s="41"/>
    </row>
    <row r="51" spans="1:6" x14ac:dyDescent="0.25">
      <c r="A51" s="19" t="s">
        <v>75</v>
      </c>
      <c r="B51" s="42">
        <v>14966.428320000001</v>
      </c>
      <c r="C51" s="42">
        <v>3180</v>
      </c>
      <c r="D51" s="42"/>
      <c r="E51" s="42"/>
      <c r="F51" s="41"/>
    </row>
    <row r="52" spans="1:6" x14ac:dyDescent="0.25">
      <c r="A52" s="19" t="s">
        <v>76</v>
      </c>
      <c r="B52" s="42">
        <v>514017.73236000002</v>
      </c>
      <c r="C52" s="42">
        <v>8752.7091799999998</v>
      </c>
      <c r="D52" s="42">
        <v>5921.2504900000004</v>
      </c>
      <c r="E52" s="42">
        <v>251110.06719</v>
      </c>
      <c r="F52" s="41"/>
    </row>
    <row r="53" spans="1:6" ht="30" x14ac:dyDescent="0.25">
      <c r="A53" s="19" t="s">
        <v>77</v>
      </c>
      <c r="B53" s="42">
        <v>366851.99739999999</v>
      </c>
      <c r="C53" s="42">
        <v>980</v>
      </c>
      <c r="D53" s="42">
        <v>112.57747999999999</v>
      </c>
      <c r="E53" s="42">
        <v>270015.30599000002</v>
      </c>
      <c r="F53" s="41"/>
    </row>
    <row r="54" spans="1:6" x14ac:dyDescent="0.25">
      <c r="A54" s="19" t="s">
        <v>78</v>
      </c>
      <c r="B54" s="42">
        <v>9378.6733800000002</v>
      </c>
      <c r="C54" s="42"/>
      <c r="D54" s="42">
        <v>450</v>
      </c>
      <c r="E54" s="42"/>
      <c r="F54" s="41"/>
    </row>
    <row r="55" spans="1:6" x14ac:dyDescent="0.25">
      <c r="A55" s="19" t="s">
        <v>79</v>
      </c>
      <c r="B55" s="42">
        <v>24645.35297</v>
      </c>
      <c r="C55" s="42">
        <v>2000</v>
      </c>
      <c r="D55" s="42"/>
      <c r="E55" s="42"/>
      <c r="F55" s="41"/>
    </row>
    <row r="56" spans="1:6" x14ac:dyDescent="0.25">
      <c r="A56" s="19" t="s">
        <v>80</v>
      </c>
      <c r="B56" s="42">
        <v>2215.03042</v>
      </c>
      <c r="C56" s="42"/>
      <c r="D56" s="42"/>
      <c r="E56" s="42"/>
      <c r="F56" s="41"/>
    </row>
    <row r="57" spans="1:6" ht="30" x14ac:dyDescent="0.25">
      <c r="A57" s="19" t="s">
        <v>81</v>
      </c>
      <c r="B57" s="42">
        <v>239.63106999999999</v>
      </c>
      <c r="C57" s="42">
        <v>145.99583999999999</v>
      </c>
      <c r="D57" s="42"/>
      <c r="E57" s="42"/>
      <c r="F57" s="41"/>
    </row>
    <row r="58" spans="1:6" x14ac:dyDescent="0.25">
      <c r="A58" s="19" t="s">
        <v>82</v>
      </c>
      <c r="B58" s="42">
        <v>7186.8608100000001</v>
      </c>
      <c r="C58" s="42">
        <v>1800</v>
      </c>
      <c r="D58" s="42">
        <v>1207.4071100000001</v>
      </c>
      <c r="E58" s="42">
        <v>2237.0155399999999</v>
      </c>
      <c r="F58" s="41"/>
    </row>
    <row r="59" spans="1:6" x14ac:dyDescent="0.25">
      <c r="A59" s="19" t="s">
        <v>83</v>
      </c>
      <c r="B59" s="42">
        <v>9035.5795199999993</v>
      </c>
      <c r="C59" s="42"/>
      <c r="D59" s="42">
        <v>2.2000000000000002</v>
      </c>
      <c r="E59" s="42"/>
      <c r="F59" s="41"/>
    </row>
    <row r="60" spans="1:6" x14ac:dyDescent="0.25">
      <c r="A60" s="19" t="s">
        <v>84</v>
      </c>
      <c r="B60" s="42">
        <v>151722.90603000001</v>
      </c>
      <c r="C60" s="42">
        <v>3100</v>
      </c>
      <c r="D60" s="42">
        <v>1000</v>
      </c>
      <c r="E60" s="42"/>
      <c r="F60" s="41"/>
    </row>
    <row r="61" spans="1:6" ht="30" x14ac:dyDescent="0.25">
      <c r="A61" s="19" t="s">
        <v>85</v>
      </c>
      <c r="B61" s="42">
        <v>6357.6890000000003</v>
      </c>
      <c r="C61" s="42">
        <v>2400</v>
      </c>
      <c r="D61" s="42"/>
      <c r="E61" s="42"/>
      <c r="F61" s="41"/>
    </row>
    <row r="62" spans="1:6" x14ac:dyDescent="0.25">
      <c r="A62" s="19" t="s">
        <v>86</v>
      </c>
      <c r="B62" s="42">
        <v>953.60900000000004</v>
      </c>
      <c r="C62" s="42"/>
      <c r="D62" s="42">
        <v>800</v>
      </c>
      <c r="E62" s="42"/>
      <c r="F62" s="41"/>
    </row>
    <row r="63" spans="1:6" x14ac:dyDescent="0.25">
      <c r="A63" s="19" t="s">
        <v>87</v>
      </c>
      <c r="B63" s="42">
        <v>1810.01161</v>
      </c>
      <c r="C63" s="42">
        <v>1500</v>
      </c>
      <c r="D63" s="42">
        <v>10</v>
      </c>
      <c r="E63" s="42"/>
      <c r="F63" s="41"/>
    </row>
    <row r="64" spans="1:6" x14ac:dyDescent="0.25">
      <c r="A64" s="19" t="s">
        <v>88</v>
      </c>
      <c r="B64" s="42">
        <v>732.24297999999999</v>
      </c>
      <c r="C64" s="42">
        <v>402.63731999999999</v>
      </c>
      <c r="D64" s="42">
        <v>39.867109999999997</v>
      </c>
      <c r="E64" s="42"/>
      <c r="F64" s="41"/>
    </row>
    <row r="65" spans="1:6" x14ac:dyDescent="0.25">
      <c r="A65" s="19" t="s">
        <v>89</v>
      </c>
      <c r="B65" s="42">
        <v>18680.525399999999</v>
      </c>
      <c r="C65" s="42">
        <v>10753.8742</v>
      </c>
      <c r="D65" s="42">
        <v>5773.8</v>
      </c>
      <c r="E65" s="42">
        <v>51.3538</v>
      </c>
      <c r="F65" s="41"/>
    </row>
    <row r="66" spans="1:6" ht="30" x14ac:dyDescent="0.25">
      <c r="A66" s="19" t="s">
        <v>90</v>
      </c>
      <c r="B66" s="42">
        <v>16.986809999999998</v>
      </c>
      <c r="C66" s="42"/>
      <c r="D66" s="42"/>
      <c r="E66" s="42"/>
      <c r="F66" s="41"/>
    </row>
    <row r="67" spans="1:6" x14ac:dyDescent="0.25">
      <c r="A67" s="19" t="s">
        <v>91</v>
      </c>
      <c r="B67" s="42">
        <v>67923.47769</v>
      </c>
      <c r="C67" s="42"/>
      <c r="D67" s="42">
        <v>533.73728000000006</v>
      </c>
      <c r="E67" s="42"/>
      <c r="F67" s="41"/>
    </row>
    <row r="68" spans="1:6" x14ac:dyDescent="0.25">
      <c r="A68" s="19" t="s">
        <v>92</v>
      </c>
      <c r="B68" s="42">
        <v>1413.1256800000001</v>
      </c>
      <c r="C68" s="42"/>
      <c r="D68" s="42"/>
      <c r="E68" s="42"/>
      <c r="F68" s="41"/>
    </row>
    <row r="69" spans="1:6" x14ac:dyDescent="0.25">
      <c r="A69" s="19" t="s">
        <v>93</v>
      </c>
      <c r="B69" s="42">
        <v>-582.59280000000001</v>
      </c>
      <c r="C69" s="42"/>
      <c r="D69" s="42"/>
      <c r="E69" s="42"/>
      <c r="F69" s="41"/>
    </row>
    <row r="70" spans="1:6" ht="30" x14ac:dyDescent="0.25">
      <c r="A70" s="19" t="s">
        <v>94</v>
      </c>
      <c r="B70" s="42">
        <v>637.59619999999995</v>
      </c>
      <c r="C70" s="42">
        <v>346</v>
      </c>
      <c r="D70" s="42"/>
      <c r="E70" s="42"/>
      <c r="F70" s="41"/>
    </row>
    <row r="71" spans="1:6" ht="30" x14ac:dyDescent="0.25">
      <c r="A71" s="19" t="s">
        <v>95</v>
      </c>
      <c r="B71" s="42">
        <v>29138.555840000001</v>
      </c>
      <c r="C71" s="42">
        <v>2837.5</v>
      </c>
      <c r="D71" s="42">
        <v>812.28534000000002</v>
      </c>
      <c r="E71" s="42"/>
      <c r="F71" s="41"/>
    </row>
    <row r="72" spans="1:6" ht="30" x14ac:dyDescent="0.25">
      <c r="A72" s="19" t="s">
        <v>96</v>
      </c>
      <c r="B72" s="42">
        <v>7257.2015899999997</v>
      </c>
      <c r="C72" s="42"/>
      <c r="D72" s="42"/>
      <c r="E72" s="42"/>
      <c r="F72" s="41"/>
    </row>
    <row r="73" spans="1:6" ht="30" x14ac:dyDescent="0.25">
      <c r="A73" s="19" t="s">
        <v>97</v>
      </c>
      <c r="B73" s="42">
        <v>1745.3440000000001</v>
      </c>
      <c r="C73" s="42"/>
      <c r="D73" s="42"/>
      <c r="E73" s="42"/>
      <c r="F73" s="41"/>
    </row>
    <row r="74" spans="1:6" x14ac:dyDescent="0.25">
      <c r="A74" s="20" t="s">
        <v>98</v>
      </c>
      <c r="B74" s="43">
        <v>1476342.1366600001</v>
      </c>
      <c r="C74" s="43">
        <v>55060.790009999997</v>
      </c>
      <c r="D74" s="43">
        <v>27017.233919999999</v>
      </c>
      <c r="E74" s="43">
        <v>564431.45531999995</v>
      </c>
      <c r="F74" s="41"/>
    </row>
    <row r="75" spans="1:6" x14ac:dyDescent="0.25">
      <c r="B75" s="41"/>
      <c r="C75" s="41"/>
      <c r="D75" s="41"/>
      <c r="E75" s="41"/>
    </row>
  </sheetData>
  <mergeCells count="39">
    <mergeCell ref="A31:D31"/>
    <mergeCell ref="A30:D30"/>
    <mergeCell ref="A29:D29"/>
    <mergeCell ref="A28:D28"/>
    <mergeCell ref="A33:D33"/>
    <mergeCell ref="A32:D32"/>
    <mergeCell ref="A37:D37"/>
    <mergeCell ref="A36:D36"/>
    <mergeCell ref="A35:D35"/>
    <mergeCell ref="A18:D18"/>
    <mergeCell ref="A17:D17"/>
    <mergeCell ref="A16:D16"/>
    <mergeCell ref="A15:D15"/>
    <mergeCell ref="A22:D22"/>
    <mergeCell ref="A21:D21"/>
    <mergeCell ref="A20:D20"/>
    <mergeCell ref="A19:D19"/>
    <mergeCell ref="A38:D38"/>
    <mergeCell ref="A34:D34"/>
    <mergeCell ref="A24:D24"/>
    <mergeCell ref="A23:D23"/>
    <mergeCell ref="A26:D26"/>
    <mergeCell ref="A25:D25"/>
    <mergeCell ref="A27:D27"/>
    <mergeCell ref="A14:D14"/>
    <mergeCell ref="A13:D13"/>
    <mergeCell ref="A12:D12"/>
    <mergeCell ref="A11:D11"/>
    <mergeCell ref="A10:D10"/>
    <mergeCell ref="A1:E1"/>
    <mergeCell ref="A2:E2"/>
    <mergeCell ref="A5:D5"/>
    <mergeCell ref="A39:D39"/>
    <mergeCell ref="A41:A42"/>
    <mergeCell ref="B41:B42"/>
    <mergeCell ref="C41:E41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>
      <selection activeCell="A14" sqref="A14:XFD14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66</v>
      </c>
      <c r="C1" s="29" t="s">
        <v>13</v>
      </c>
    </row>
    <row r="2" spans="1:20" x14ac:dyDescent="0.25">
      <c r="A2" s="30" t="str">
        <f>TEXT(EndData2,"[$-FC19]ДД.ММ.ГГГ")</f>
        <v>08.10.2021</v>
      </c>
      <c r="B2" s="30">
        <f>A2+1</f>
        <v>44478</v>
      </c>
      <c r="C2" s="26" t="str">
        <f>TEXT(B2,"[$-FC19]ДД.ММ.ГГГ")</f>
        <v>09.10.2021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>
        <v>364.75</v>
      </c>
      <c r="D4" s="24">
        <v>499.5</v>
      </c>
      <c r="E4" s="24">
        <v>928</v>
      </c>
      <c r="F4" s="24">
        <v>419</v>
      </c>
      <c r="G4" s="24">
        <v>407.33332999999999</v>
      </c>
      <c r="H4" s="24">
        <v>212.64599999999999</v>
      </c>
      <c r="I4" s="24">
        <v>1000</v>
      </c>
      <c r="J4" s="24">
        <v>977</v>
      </c>
      <c r="K4" s="24">
        <v>712.75</v>
      </c>
      <c r="L4" s="24"/>
      <c r="M4" s="24">
        <v>929.41665999999998</v>
      </c>
      <c r="N4" s="24">
        <v>616.83299999999997</v>
      </c>
      <c r="O4" s="24"/>
      <c r="P4" s="44">
        <v>7067.2289899999996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855</v>
      </c>
      <c r="C5" s="24">
        <v>975.41600000000005</v>
      </c>
      <c r="D5" s="24">
        <v>604.66700000000003</v>
      </c>
      <c r="E5" s="24">
        <v>1308</v>
      </c>
      <c r="F5" s="24">
        <v>256</v>
      </c>
      <c r="G5" s="24">
        <v>10900.166660000001</v>
      </c>
      <c r="H5" s="24">
        <v>987.10500000000002</v>
      </c>
      <c r="I5" s="24">
        <v>7097.7147999999997</v>
      </c>
      <c r="J5" s="24">
        <v>957.15274999999997</v>
      </c>
      <c r="K5" s="24">
        <v>1750</v>
      </c>
      <c r="L5" s="24">
        <v>7500</v>
      </c>
      <c r="M5" s="24">
        <v>309.75</v>
      </c>
      <c r="N5" s="24">
        <v>800</v>
      </c>
      <c r="O5" s="24"/>
      <c r="P5" s="44">
        <v>34300.97221</v>
      </c>
      <c r="Q5" s="32"/>
      <c r="R5" s="32"/>
      <c r="S5" s="32"/>
      <c r="T5" s="32"/>
    </row>
    <row r="6" spans="1:20" ht="39" x14ac:dyDescent="0.25">
      <c r="A6" s="21" t="s">
        <v>33</v>
      </c>
      <c r="B6" s="24"/>
      <c r="C6" s="24"/>
      <c r="D6" s="24">
        <v>14442.334000000001</v>
      </c>
      <c r="E6" s="24"/>
      <c r="F6" s="24"/>
      <c r="G6" s="24">
        <v>17088.25</v>
      </c>
      <c r="H6" s="24">
        <v>7197.625</v>
      </c>
      <c r="I6" s="24">
        <v>2500</v>
      </c>
      <c r="J6" s="24">
        <v>23945.563999999998</v>
      </c>
      <c r="K6" s="24">
        <v>5471.3</v>
      </c>
      <c r="L6" s="24">
        <v>10390.083329999999</v>
      </c>
      <c r="M6" s="24"/>
      <c r="N6" s="24">
        <v>5500</v>
      </c>
      <c r="O6" s="24"/>
      <c r="P6" s="44">
        <v>86535.156329999998</v>
      </c>
      <c r="Q6" s="32"/>
      <c r="R6" s="32"/>
      <c r="S6" s="32"/>
      <c r="T6" s="32"/>
    </row>
    <row r="7" spans="1:20" ht="102.75" x14ac:dyDescent="0.25">
      <c r="A7" s="21" t="s">
        <v>34</v>
      </c>
      <c r="B7" s="24">
        <v>10000</v>
      </c>
      <c r="C7" s="24">
        <v>4613.2548399999996</v>
      </c>
      <c r="D7" s="24"/>
      <c r="E7" s="24">
        <v>-558.09</v>
      </c>
      <c r="F7" s="24"/>
      <c r="G7" s="24">
        <v>1130.2</v>
      </c>
      <c r="H7" s="24"/>
      <c r="I7" s="24">
        <v>900</v>
      </c>
      <c r="J7" s="24">
        <v>2446.6506599999998</v>
      </c>
      <c r="K7" s="24"/>
      <c r="L7" s="24"/>
      <c r="M7" s="24"/>
      <c r="N7" s="24">
        <v>635.56380000000001</v>
      </c>
      <c r="O7" s="24"/>
      <c r="P7" s="44">
        <v>19167.579300000001</v>
      </c>
      <c r="Q7" s="32"/>
      <c r="R7" s="32"/>
      <c r="S7" s="32"/>
      <c r="T7" s="32"/>
    </row>
    <row r="8" spans="1:20" ht="39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>
        <v>5218.9749400000001</v>
      </c>
      <c r="L8" s="24"/>
      <c r="M8" s="24"/>
      <c r="N8" s="24"/>
      <c r="O8" s="24"/>
      <c r="P8" s="44">
        <v>5218.9749400000001</v>
      </c>
      <c r="Q8" s="32"/>
      <c r="R8" s="32"/>
      <c r="S8" s="32"/>
      <c r="T8" s="32"/>
    </row>
    <row r="9" spans="1:20" ht="78.75" customHeight="1" x14ac:dyDescent="0.25">
      <c r="A9" s="21" t="s">
        <v>36</v>
      </c>
      <c r="B9" s="24">
        <v>131.5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>
        <v>40.15</v>
      </c>
      <c r="O9" s="24"/>
      <c r="P9" s="44">
        <v>171.65</v>
      </c>
      <c r="Q9" s="32"/>
      <c r="R9" s="32"/>
      <c r="S9" s="32"/>
      <c r="T9" s="32"/>
    </row>
    <row r="10" spans="1:20" ht="77.25" x14ac:dyDescent="0.25">
      <c r="A10" s="21" t="s">
        <v>37</v>
      </c>
      <c r="B10" s="24"/>
      <c r="C10" s="24">
        <v>4474.75</v>
      </c>
      <c r="D10" s="24">
        <v>652.75</v>
      </c>
      <c r="E10" s="24">
        <v>511</v>
      </c>
      <c r="F10" s="24">
        <v>173.5</v>
      </c>
      <c r="G10" s="24">
        <v>654.33333000000005</v>
      </c>
      <c r="H10" s="24">
        <v>100.548</v>
      </c>
      <c r="I10" s="24"/>
      <c r="J10" s="24"/>
      <c r="K10" s="24"/>
      <c r="L10" s="24">
        <v>267.25</v>
      </c>
      <c r="M10" s="24">
        <v>246.41667000000001</v>
      </c>
      <c r="N10" s="24">
        <v>247.833</v>
      </c>
      <c r="O10" s="24">
        <v>147</v>
      </c>
      <c r="P10" s="44">
        <v>7475.3810000000003</v>
      </c>
      <c r="Q10" s="32"/>
      <c r="R10" s="32"/>
      <c r="S10" s="32"/>
      <c r="T10" s="32"/>
    </row>
    <row r="11" spans="1:20" ht="77.25" x14ac:dyDescent="0.25">
      <c r="A11" s="21" t="s">
        <v>38</v>
      </c>
      <c r="B11" s="24">
        <v>593.12</v>
      </c>
      <c r="C11" s="24">
        <v>337.58294999999998</v>
      </c>
      <c r="D11" s="24"/>
      <c r="E11" s="24">
        <v>94</v>
      </c>
      <c r="F11" s="24"/>
      <c r="G11" s="24">
        <v>93.416659999999993</v>
      </c>
      <c r="H11" s="24">
        <v>80</v>
      </c>
      <c r="I11" s="24">
        <v>82</v>
      </c>
      <c r="J11" s="24"/>
      <c r="K11" s="24">
        <v>170</v>
      </c>
      <c r="L11" s="24">
        <v>50</v>
      </c>
      <c r="M11" s="24">
        <v>100.952</v>
      </c>
      <c r="N11" s="24">
        <v>99.775000000000006</v>
      </c>
      <c r="O11" s="24">
        <v>50.305999999999997</v>
      </c>
      <c r="P11" s="44">
        <v>1751.1526100000001</v>
      </c>
      <c r="Q11" s="32"/>
      <c r="R11" s="32"/>
      <c r="S11" s="32"/>
      <c r="T11" s="32"/>
    </row>
    <row r="12" spans="1:20" ht="77.25" x14ac:dyDescent="0.25">
      <c r="A12" s="21" t="s">
        <v>39</v>
      </c>
      <c r="B12" s="24">
        <v>1550</v>
      </c>
      <c r="C12" s="24">
        <v>1603.7950000000001</v>
      </c>
      <c r="D12" s="24">
        <v>175</v>
      </c>
      <c r="E12" s="24">
        <v>163</v>
      </c>
      <c r="F12" s="24">
        <v>80</v>
      </c>
      <c r="G12" s="24">
        <v>225</v>
      </c>
      <c r="H12" s="24">
        <v>96</v>
      </c>
      <c r="I12" s="24">
        <v>60</v>
      </c>
      <c r="J12" s="24">
        <v>473.50979999999998</v>
      </c>
      <c r="K12" s="24">
        <v>346.87599999999998</v>
      </c>
      <c r="L12" s="24">
        <v>110</v>
      </c>
      <c r="M12" s="24">
        <v>230</v>
      </c>
      <c r="N12" s="24">
        <v>282.95276999999999</v>
      </c>
      <c r="O12" s="24">
        <v>123.80288</v>
      </c>
      <c r="P12" s="44">
        <v>5519.9364500000001</v>
      </c>
      <c r="Q12" s="32"/>
      <c r="R12" s="32"/>
      <c r="S12" s="32"/>
      <c r="T12" s="32"/>
    </row>
    <row r="13" spans="1:20" ht="88.5" customHeight="1" x14ac:dyDescent="0.25">
      <c r="A13" s="21" t="s">
        <v>40</v>
      </c>
      <c r="B13" s="24"/>
      <c r="C13" s="24">
        <v>1200</v>
      </c>
      <c r="D13" s="24"/>
      <c r="E13" s="24"/>
      <c r="F13" s="24"/>
      <c r="G13" s="24"/>
      <c r="H13" s="24"/>
      <c r="I13" s="24"/>
      <c r="J13" s="24">
        <v>80.900000000000006</v>
      </c>
      <c r="K13" s="24"/>
      <c r="L13" s="24"/>
      <c r="M13" s="24"/>
      <c r="N13" s="24"/>
      <c r="O13" s="24"/>
      <c r="P13" s="44">
        <v>1280.9000000000001</v>
      </c>
      <c r="Q13" s="32"/>
      <c r="R13" s="32"/>
      <c r="S13" s="32"/>
      <c r="T13" s="32"/>
    </row>
    <row r="14" spans="1:20" ht="90.75" customHeight="1" x14ac:dyDescent="0.25">
      <c r="A14" s="21" t="s">
        <v>41</v>
      </c>
      <c r="B14" s="24"/>
      <c r="C14" s="24">
        <v>4733.7923099999998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4733.7923099999998</v>
      </c>
      <c r="Q14" s="32"/>
      <c r="R14" s="32"/>
      <c r="S14" s="32"/>
      <c r="T14" s="32"/>
    </row>
    <row r="15" spans="1:20" ht="77.25" customHeight="1" x14ac:dyDescent="0.25">
      <c r="A15" s="21" t="s">
        <v>42</v>
      </c>
      <c r="B15" s="24">
        <v>50</v>
      </c>
      <c r="C15" s="24">
        <v>273.61610000000002</v>
      </c>
      <c r="D15" s="24"/>
      <c r="E15" s="24"/>
      <c r="F15" s="24"/>
      <c r="G15" s="24">
        <v>40</v>
      </c>
      <c r="H15" s="24"/>
      <c r="I15" s="24"/>
      <c r="J15" s="24">
        <v>55.5</v>
      </c>
      <c r="K15" s="24"/>
      <c r="L15" s="24"/>
      <c r="M15" s="24">
        <v>12.82714</v>
      </c>
      <c r="N15" s="24"/>
      <c r="O15" s="24"/>
      <c r="P15" s="44">
        <v>431.94324</v>
      </c>
      <c r="Q15" s="32"/>
      <c r="R15" s="32"/>
      <c r="S15" s="32"/>
      <c r="T15" s="32"/>
    </row>
    <row r="16" spans="1:20" ht="294" customHeight="1" x14ac:dyDescent="0.25">
      <c r="A16" s="21" t="s">
        <v>43</v>
      </c>
      <c r="B16" s="24">
        <v>12500</v>
      </c>
      <c r="C16" s="24">
        <v>12140.583329999999</v>
      </c>
      <c r="D16" s="24">
        <v>3200</v>
      </c>
      <c r="E16" s="24">
        <v>1735.8976299999999</v>
      </c>
      <c r="F16" s="24">
        <v>127.15</v>
      </c>
      <c r="G16" s="24"/>
      <c r="H16" s="24">
        <v>1091.653</v>
      </c>
      <c r="I16" s="24">
        <v>554.11</v>
      </c>
      <c r="J16" s="24">
        <v>3755</v>
      </c>
      <c r="K16" s="24">
        <v>2050</v>
      </c>
      <c r="L16" s="24">
        <v>2000</v>
      </c>
      <c r="M16" s="24">
        <v>3000</v>
      </c>
      <c r="N16" s="24">
        <v>1800</v>
      </c>
      <c r="O16" s="24">
        <v>1230</v>
      </c>
      <c r="P16" s="44">
        <v>45184.393960000001</v>
      </c>
      <c r="Q16" s="32"/>
      <c r="R16" s="32"/>
      <c r="S16" s="32"/>
      <c r="T16" s="32"/>
    </row>
    <row r="17" spans="1:20" ht="153.75" x14ac:dyDescent="0.25">
      <c r="A17" s="21" t="s">
        <v>44</v>
      </c>
      <c r="B17" s="24">
        <v>107426.37751999999</v>
      </c>
      <c r="C17" s="24">
        <v>51850</v>
      </c>
      <c r="D17" s="24">
        <v>23523.558949999999</v>
      </c>
      <c r="E17" s="24">
        <v>13550</v>
      </c>
      <c r="F17" s="24">
        <v>3790.5</v>
      </c>
      <c r="G17" s="24">
        <v>9389.25</v>
      </c>
      <c r="H17" s="24">
        <v>7450</v>
      </c>
      <c r="I17" s="24">
        <v>3500</v>
      </c>
      <c r="J17" s="24">
        <v>15000</v>
      </c>
      <c r="K17" s="24">
        <v>7644.2619999999997</v>
      </c>
      <c r="L17" s="24">
        <v>26521.599999999999</v>
      </c>
      <c r="M17" s="24">
        <v>7248</v>
      </c>
      <c r="N17" s="24">
        <v>10000</v>
      </c>
      <c r="O17" s="24">
        <v>7787.1329999999998</v>
      </c>
      <c r="P17" s="44">
        <v>294680.68147000001</v>
      </c>
      <c r="Q17" s="32"/>
      <c r="R17" s="32"/>
      <c r="S17" s="32"/>
      <c r="T17" s="32"/>
    </row>
    <row r="18" spans="1:20" ht="90" x14ac:dyDescent="0.25">
      <c r="A18" s="21" t="s">
        <v>45</v>
      </c>
      <c r="B18" s="24">
        <v>12859.43132</v>
      </c>
      <c r="C18" s="24">
        <v>7000</v>
      </c>
      <c r="D18" s="24"/>
      <c r="E18" s="24"/>
      <c r="F18" s="24"/>
      <c r="G18" s="24">
        <v>187</v>
      </c>
      <c r="H18" s="24">
        <v>1141.48</v>
      </c>
      <c r="I18" s="24">
        <v>50</v>
      </c>
      <c r="J18" s="24"/>
      <c r="K18" s="24">
        <v>1000</v>
      </c>
      <c r="L18" s="24">
        <v>3539.7844399999999</v>
      </c>
      <c r="M18" s="24"/>
      <c r="N18" s="24">
        <v>2034.2700299999999</v>
      </c>
      <c r="O18" s="24">
        <v>1326.8379399999999</v>
      </c>
      <c r="P18" s="44">
        <v>29138.80373</v>
      </c>
      <c r="Q18" s="32"/>
      <c r="R18" s="32"/>
      <c r="S18" s="32"/>
      <c r="T18" s="32"/>
    </row>
    <row r="19" spans="1:20" ht="128.25" x14ac:dyDescent="0.25">
      <c r="A19" s="21" t="s">
        <v>46</v>
      </c>
      <c r="B19" s="24">
        <v>17.564730000000001</v>
      </c>
      <c r="C19" s="24">
        <v>3.7237200000000001</v>
      </c>
      <c r="D19" s="24"/>
      <c r="E19" s="24"/>
      <c r="F19" s="24"/>
      <c r="G19" s="24"/>
      <c r="H19" s="24">
        <v>3.7250000000000001</v>
      </c>
      <c r="I19" s="24"/>
      <c r="J19" s="24">
        <v>3.7250000000000001</v>
      </c>
      <c r="K19" s="24"/>
      <c r="L19" s="24"/>
      <c r="M19" s="24">
        <v>4</v>
      </c>
      <c r="N19" s="24"/>
      <c r="O19" s="24"/>
      <c r="P19" s="44">
        <v>32.73845</v>
      </c>
      <c r="Q19" s="32"/>
      <c r="R19" s="32"/>
      <c r="S19" s="32"/>
      <c r="T19" s="32"/>
    </row>
    <row r="20" spans="1:20" ht="77.25" x14ac:dyDescent="0.25">
      <c r="A20" s="21" t="s">
        <v>47</v>
      </c>
      <c r="B20" s="24">
        <v>150</v>
      </c>
      <c r="C20" s="24"/>
      <c r="D20" s="24"/>
      <c r="E20" s="24"/>
      <c r="F20" s="24"/>
      <c r="G20" s="24"/>
      <c r="H20" s="24"/>
      <c r="I20" s="24"/>
      <c r="J20" s="24">
        <v>150</v>
      </c>
      <c r="K20" s="24"/>
      <c r="L20" s="24"/>
      <c r="M20" s="24"/>
      <c r="N20" s="24"/>
      <c r="O20" s="24"/>
      <c r="P20" s="44">
        <v>300</v>
      </c>
      <c r="Q20" s="32"/>
      <c r="R20" s="32"/>
      <c r="S20" s="32"/>
      <c r="T20" s="32"/>
    </row>
    <row r="21" spans="1:20" ht="115.5" x14ac:dyDescent="0.25">
      <c r="A21" s="21" t="s">
        <v>48</v>
      </c>
      <c r="B21" s="24">
        <v>4479.2209999999995</v>
      </c>
      <c r="C21" s="24">
        <v>1300</v>
      </c>
      <c r="D21" s="24"/>
      <c r="E21" s="24">
        <v>112.85714</v>
      </c>
      <c r="F21" s="24">
        <v>93</v>
      </c>
      <c r="G21" s="24">
        <v>121.67</v>
      </c>
      <c r="H21" s="24">
        <v>20.2</v>
      </c>
      <c r="I21" s="24"/>
      <c r="J21" s="24">
        <v>747.5</v>
      </c>
      <c r="K21" s="24"/>
      <c r="L21" s="24"/>
      <c r="M21" s="24"/>
      <c r="N21" s="24"/>
      <c r="O21" s="24"/>
      <c r="P21" s="44">
        <v>6874.4481400000004</v>
      </c>
      <c r="Q21" s="32"/>
      <c r="R21" s="32"/>
      <c r="S21" s="32"/>
      <c r="T21" s="32"/>
    </row>
    <row r="22" spans="1:20" ht="115.5" x14ac:dyDescent="0.25">
      <c r="A22" s="21" t="s">
        <v>49</v>
      </c>
      <c r="B22" s="24">
        <v>77257.627729999993</v>
      </c>
      <c r="C22" s="24">
        <v>12000</v>
      </c>
      <c r="D22" s="24">
        <v>9843.6622000000007</v>
      </c>
      <c r="E22" s="24">
        <v>6650</v>
      </c>
      <c r="F22" s="24">
        <v>1053.7550000000001</v>
      </c>
      <c r="G22" s="24">
        <v>4080</v>
      </c>
      <c r="H22" s="24">
        <v>3400</v>
      </c>
      <c r="I22" s="24">
        <v>567</v>
      </c>
      <c r="J22" s="24">
        <v>10000</v>
      </c>
      <c r="K22" s="24">
        <v>3985.68</v>
      </c>
      <c r="L22" s="24">
        <v>5375.9</v>
      </c>
      <c r="M22" s="24">
        <v>2400</v>
      </c>
      <c r="N22" s="24">
        <v>3500</v>
      </c>
      <c r="O22" s="24">
        <v>2220.627</v>
      </c>
      <c r="P22" s="44">
        <v>142334.25193</v>
      </c>
      <c r="Q22" s="32"/>
      <c r="R22" s="32"/>
      <c r="S22" s="32"/>
      <c r="T22" s="32"/>
    </row>
    <row r="23" spans="1:20" ht="64.5" x14ac:dyDescent="0.25">
      <c r="A23" s="21" t="s">
        <v>50</v>
      </c>
      <c r="B23" s="24">
        <v>12880.50037</v>
      </c>
      <c r="C23" s="24">
        <v>1278.75</v>
      </c>
      <c r="D23" s="24">
        <v>2823</v>
      </c>
      <c r="E23" s="24">
        <v>40</v>
      </c>
      <c r="F23" s="24">
        <v>331.2</v>
      </c>
      <c r="G23" s="24">
        <v>2500</v>
      </c>
      <c r="H23" s="24">
        <v>81.855000000000004</v>
      </c>
      <c r="I23" s="24">
        <v>40</v>
      </c>
      <c r="J23" s="24">
        <v>2315.7199999999998</v>
      </c>
      <c r="K23" s="24">
        <v>370</v>
      </c>
      <c r="L23" s="24">
        <v>2000</v>
      </c>
      <c r="M23" s="24">
        <v>200</v>
      </c>
      <c r="N23" s="24">
        <v>1147.9499699999999</v>
      </c>
      <c r="O23" s="24">
        <v>1103.2221999999999</v>
      </c>
      <c r="P23" s="44">
        <v>27112.197540000001</v>
      </c>
      <c r="Q23" s="32"/>
      <c r="R23" s="32"/>
      <c r="S23" s="32"/>
      <c r="T23" s="32"/>
    </row>
    <row r="24" spans="1:20" ht="90" x14ac:dyDescent="0.25">
      <c r="A24" s="21" t="s">
        <v>51</v>
      </c>
      <c r="B24" s="24">
        <v>2572.7304600000002</v>
      </c>
      <c r="C24" s="24"/>
      <c r="D24" s="24">
        <v>245</v>
      </c>
      <c r="E24" s="24">
        <v>165.5</v>
      </c>
      <c r="F24" s="24">
        <v>59</v>
      </c>
      <c r="G24" s="24">
        <v>42.182000000000002</v>
      </c>
      <c r="H24" s="24">
        <v>72</v>
      </c>
      <c r="I24" s="24">
        <v>25</v>
      </c>
      <c r="J24" s="24"/>
      <c r="K24" s="24">
        <v>65.165999999999997</v>
      </c>
      <c r="L24" s="24">
        <v>149.75</v>
      </c>
      <c r="M24" s="24">
        <v>101.6</v>
      </c>
      <c r="N24" s="24"/>
      <c r="O24" s="24">
        <v>110.8155</v>
      </c>
      <c r="P24" s="44">
        <v>3608.7439599999998</v>
      </c>
      <c r="Q24" s="32"/>
      <c r="R24" s="32"/>
      <c r="S24" s="32"/>
      <c r="T24" s="32"/>
    </row>
    <row r="25" spans="1:20" ht="39" x14ac:dyDescent="0.25">
      <c r="A25" s="21" t="s">
        <v>52</v>
      </c>
      <c r="B25" s="24">
        <v>434.92399999999998</v>
      </c>
      <c r="C25" s="24">
        <v>285</v>
      </c>
      <c r="D25" s="24">
        <v>245.16</v>
      </c>
      <c r="E25" s="24">
        <v>240</v>
      </c>
      <c r="F25" s="24">
        <v>80.400000000000006</v>
      </c>
      <c r="G25" s="24">
        <v>230</v>
      </c>
      <c r="H25" s="24"/>
      <c r="I25" s="24">
        <v>35</v>
      </c>
      <c r="J25" s="24">
        <v>321.18400000000003</v>
      </c>
      <c r="K25" s="24">
        <v>160</v>
      </c>
      <c r="L25" s="24">
        <v>86.332999999999998</v>
      </c>
      <c r="M25" s="24">
        <v>50</v>
      </c>
      <c r="N25" s="24">
        <v>76.8</v>
      </c>
      <c r="O25" s="24"/>
      <c r="P25" s="44">
        <v>2244.8009999999999</v>
      </c>
      <c r="Q25" s="32"/>
      <c r="R25" s="32"/>
      <c r="S25" s="32"/>
      <c r="T25" s="32"/>
    </row>
    <row r="26" spans="1:20" ht="77.25" x14ac:dyDescent="0.25">
      <c r="A26" s="21" t="s">
        <v>53</v>
      </c>
      <c r="B26" s="24">
        <v>680.59578999999997</v>
      </c>
      <c r="C26" s="24"/>
      <c r="D26" s="24"/>
      <c r="E26" s="24"/>
      <c r="F26" s="24"/>
      <c r="G26" s="24">
        <v>399.66665999999998</v>
      </c>
      <c r="H26" s="24"/>
      <c r="I26" s="24"/>
      <c r="J26" s="24"/>
      <c r="K26" s="24"/>
      <c r="L26" s="24"/>
      <c r="M26" s="24"/>
      <c r="N26" s="24"/>
      <c r="O26" s="24"/>
      <c r="P26" s="44">
        <v>1080.2624499999999</v>
      </c>
      <c r="Q26" s="32"/>
      <c r="R26" s="32"/>
      <c r="S26" s="32"/>
      <c r="T26" s="32"/>
    </row>
    <row r="27" spans="1:20" ht="75" customHeight="1" x14ac:dyDescent="0.25">
      <c r="A27" s="21" t="s">
        <v>54</v>
      </c>
      <c r="B27" s="24"/>
      <c r="C27" s="24"/>
      <c r="D27" s="24"/>
      <c r="E27" s="24"/>
      <c r="F27" s="24"/>
      <c r="G27" s="24"/>
      <c r="H27" s="24"/>
      <c r="I27" s="24"/>
      <c r="J27" s="24"/>
      <c r="K27" s="24">
        <v>54</v>
      </c>
      <c r="L27" s="24"/>
      <c r="M27" s="24"/>
      <c r="N27" s="24"/>
      <c r="O27" s="24"/>
      <c r="P27" s="44">
        <v>54</v>
      </c>
      <c r="Q27" s="32"/>
      <c r="R27" s="32"/>
      <c r="S27" s="32"/>
      <c r="T27" s="32"/>
    </row>
    <row r="28" spans="1:20" ht="166.5" x14ac:dyDescent="0.25">
      <c r="A28" s="21" t="s">
        <v>55</v>
      </c>
      <c r="B28" s="24">
        <v>325.5</v>
      </c>
      <c r="C28" s="24">
        <v>94.21</v>
      </c>
      <c r="D28" s="24">
        <v>138</v>
      </c>
      <c r="E28" s="24"/>
      <c r="F28" s="24"/>
      <c r="G28" s="24"/>
      <c r="H28" s="24"/>
      <c r="I28" s="24"/>
      <c r="J28" s="24">
        <v>65.046999999999997</v>
      </c>
      <c r="K28" s="24"/>
      <c r="L28" s="24"/>
      <c r="M28" s="24"/>
      <c r="N28" s="24"/>
      <c r="O28" s="24"/>
      <c r="P28" s="44">
        <v>622.75699999999995</v>
      </c>
      <c r="Q28" s="32"/>
      <c r="R28" s="32"/>
      <c r="S28" s="32"/>
      <c r="T28" s="32"/>
    </row>
    <row r="29" spans="1:20" ht="51.75" x14ac:dyDescent="0.25">
      <c r="A29" s="21" t="s">
        <v>56</v>
      </c>
      <c r="B29" s="24"/>
      <c r="C29" s="24"/>
      <c r="D29" s="24"/>
      <c r="E29" s="24"/>
      <c r="F29" s="24"/>
      <c r="G29" s="24"/>
      <c r="H29" s="24"/>
      <c r="I29" s="24"/>
      <c r="J29" s="24">
        <v>40349</v>
      </c>
      <c r="K29" s="24"/>
      <c r="L29" s="24"/>
      <c r="M29" s="24"/>
      <c r="N29" s="24"/>
      <c r="O29" s="24"/>
      <c r="P29" s="44">
        <v>40349</v>
      </c>
      <c r="Q29" s="32"/>
      <c r="R29" s="32"/>
      <c r="S29" s="32"/>
      <c r="T29" s="32"/>
    </row>
    <row r="30" spans="1:20" ht="39" x14ac:dyDescent="0.25">
      <c r="A30" s="21" t="s">
        <v>57</v>
      </c>
      <c r="B30" s="24"/>
      <c r="C30" s="24">
        <v>1045.5999999999999</v>
      </c>
      <c r="D30" s="24">
        <v>197.85</v>
      </c>
      <c r="E30" s="24">
        <v>627</v>
      </c>
      <c r="F30" s="24"/>
      <c r="G30" s="24"/>
      <c r="H30" s="24">
        <v>104.5</v>
      </c>
      <c r="I30" s="24"/>
      <c r="J30" s="24"/>
      <c r="K30" s="24">
        <v>80</v>
      </c>
      <c r="L30" s="24">
        <v>392.35</v>
      </c>
      <c r="M30" s="24"/>
      <c r="N30" s="24">
        <v>336.3</v>
      </c>
      <c r="O30" s="24"/>
      <c r="P30" s="44">
        <v>2783.6</v>
      </c>
      <c r="Q30" s="32"/>
      <c r="R30" s="32"/>
      <c r="S30" s="32"/>
      <c r="T30" s="32"/>
    </row>
    <row r="31" spans="1:20" ht="39" x14ac:dyDescent="0.25">
      <c r="A31" s="21" t="s">
        <v>58</v>
      </c>
      <c r="B31" s="24">
        <v>30.218109999999999</v>
      </c>
      <c r="C31" s="24">
        <v>30.218109999999999</v>
      </c>
      <c r="D31" s="24"/>
      <c r="E31" s="24"/>
      <c r="F31" s="24"/>
      <c r="G31" s="24"/>
      <c r="H31" s="24"/>
      <c r="I31" s="24"/>
      <c r="J31" s="24"/>
      <c r="K31" s="24">
        <v>30.218109999999999</v>
      </c>
      <c r="L31" s="24"/>
      <c r="M31" s="24"/>
      <c r="N31" s="24"/>
      <c r="O31" s="24"/>
      <c r="P31" s="44">
        <v>90.654330000000002</v>
      </c>
      <c r="Q31" s="32"/>
      <c r="R31" s="32"/>
      <c r="S31" s="32"/>
      <c r="T31" s="32"/>
    </row>
    <row r="32" spans="1:20" ht="64.5" x14ac:dyDescent="0.25">
      <c r="A32" s="21" t="s">
        <v>59</v>
      </c>
      <c r="B32" s="24">
        <v>13278.343999999999</v>
      </c>
      <c r="C32" s="24">
        <v>5600</v>
      </c>
      <c r="D32" s="24">
        <v>620</v>
      </c>
      <c r="E32" s="24">
        <v>1071.78333</v>
      </c>
      <c r="F32" s="24">
        <v>390.6</v>
      </c>
      <c r="G32" s="24">
        <v>622.25099999999998</v>
      </c>
      <c r="H32" s="24">
        <v>489.48</v>
      </c>
      <c r="I32" s="24">
        <v>215</v>
      </c>
      <c r="J32" s="24">
        <v>1903.60033</v>
      </c>
      <c r="K32" s="24">
        <v>436.44600000000003</v>
      </c>
      <c r="L32" s="24">
        <v>1323.06</v>
      </c>
      <c r="M32" s="24">
        <v>871.41033000000004</v>
      </c>
      <c r="N32" s="24">
        <v>914.00400000000002</v>
      </c>
      <c r="O32" s="24">
        <v>900.98400000000004</v>
      </c>
      <c r="P32" s="44">
        <v>28636.96299</v>
      </c>
      <c r="Q32" s="32"/>
      <c r="R32" s="32"/>
      <c r="S32" s="32"/>
      <c r="T32" s="32"/>
    </row>
    <row r="33" spans="1:20" ht="51.75" x14ac:dyDescent="0.25">
      <c r="A33" s="21" t="s">
        <v>60</v>
      </c>
      <c r="B33" s="24">
        <v>38604.989020000001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44">
        <v>38604.989020000001</v>
      </c>
      <c r="Q33" s="32"/>
      <c r="R33" s="32"/>
      <c r="S33" s="32"/>
      <c r="T33" s="32"/>
    </row>
    <row r="34" spans="1:20" ht="26.25" x14ac:dyDescent="0.25">
      <c r="A34" s="21" t="s">
        <v>61</v>
      </c>
      <c r="B34" s="24">
        <v>-11.69816</v>
      </c>
      <c r="C34" s="24"/>
      <c r="D34" s="24"/>
      <c r="E34" s="24">
        <v>-51.708599999999997</v>
      </c>
      <c r="F34" s="24"/>
      <c r="G34" s="24"/>
      <c r="H34" s="24"/>
      <c r="I34" s="24"/>
      <c r="J34" s="24"/>
      <c r="K34" s="24"/>
      <c r="L34" s="24">
        <v>-25.135999999999999</v>
      </c>
      <c r="M34" s="24">
        <v>-25.854299999999999</v>
      </c>
      <c r="N34" s="24"/>
      <c r="O34" s="24"/>
      <c r="P34" s="44">
        <v>-114.39706</v>
      </c>
      <c r="Q34" s="32"/>
      <c r="R34" s="32"/>
      <c r="S34" s="32"/>
      <c r="T34" s="32"/>
    </row>
    <row r="35" spans="1:20" ht="39" x14ac:dyDescent="0.25">
      <c r="A35" s="21" t="s">
        <v>62</v>
      </c>
      <c r="B35" s="24"/>
      <c r="C35" s="24"/>
      <c r="D35" s="24">
        <v>126.925</v>
      </c>
      <c r="E35" s="24">
        <v>55.558329999999998</v>
      </c>
      <c r="F35" s="24">
        <v>21.341670000000001</v>
      </c>
      <c r="G35" s="24">
        <v>102.55833</v>
      </c>
      <c r="H35" s="24">
        <v>36.808329999999998</v>
      </c>
      <c r="I35" s="24">
        <v>3.7833299999999999</v>
      </c>
      <c r="J35" s="24">
        <v>215.75</v>
      </c>
      <c r="K35" s="24">
        <v>34.35</v>
      </c>
      <c r="L35" s="24">
        <v>62.716670000000001</v>
      </c>
      <c r="M35" s="24">
        <v>54.291670000000003</v>
      </c>
      <c r="N35" s="24">
        <v>52.983330000000002</v>
      </c>
      <c r="O35" s="24">
        <v>19.191669999999998</v>
      </c>
      <c r="P35" s="44">
        <v>786.25833</v>
      </c>
      <c r="Q35" s="32"/>
      <c r="R35" s="32"/>
      <c r="S35" s="32"/>
      <c r="T35" s="32"/>
    </row>
    <row r="36" spans="1:20" ht="64.5" x14ac:dyDescent="0.25">
      <c r="A36" s="21" t="s">
        <v>63</v>
      </c>
      <c r="B36" s="24">
        <v>12681.18</v>
      </c>
      <c r="C36" s="24">
        <v>5000</v>
      </c>
      <c r="D36" s="24">
        <v>486</v>
      </c>
      <c r="E36" s="24">
        <v>1067.3965800000001</v>
      </c>
      <c r="F36" s="24">
        <v>146.76703000000001</v>
      </c>
      <c r="G36" s="24">
        <v>127.6</v>
      </c>
      <c r="H36" s="24">
        <v>300</v>
      </c>
      <c r="I36" s="24"/>
      <c r="J36" s="24">
        <v>2700</v>
      </c>
      <c r="K36" s="24"/>
      <c r="L36" s="24">
        <v>632.11854000000005</v>
      </c>
      <c r="M36" s="24">
        <v>556.45896000000005</v>
      </c>
      <c r="N36" s="24">
        <v>552.69168000000002</v>
      </c>
      <c r="O36" s="24">
        <v>307.88844999999998</v>
      </c>
      <c r="P36" s="44">
        <v>24558.10124</v>
      </c>
      <c r="Q36" s="32"/>
      <c r="R36" s="32"/>
      <c r="S36" s="32"/>
      <c r="T36" s="32"/>
    </row>
    <row r="37" spans="1:20" ht="39" x14ac:dyDescent="0.25">
      <c r="A37" s="21" t="s">
        <v>64</v>
      </c>
      <c r="B37" s="24"/>
      <c r="C37" s="24">
        <v>316.89600000000002</v>
      </c>
      <c r="D37" s="24"/>
      <c r="E37" s="24"/>
      <c r="F37" s="24">
        <v>25</v>
      </c>
      <c r="G37" s="24"/>
      <c r="H37" s="24"/>
      <c r="I37" s="24"/>
      <c r="J37" s="24">
        <v>114.255</v>
      </c>
      <c r="K37" s="24">
        <v>45.701999999999998</v>
      </c>
      <c r="L37" s="24"/>
      <c r="M37" s="24">
        <v>22.850999999999999</v>
      </c>
      <c r="N37" s="24"/>
      <c r="O37" s="24"/>
      <c r="P37" s="44">
        <v>524.70399999999995</v>
      </c>
      <c r="Q37" s="32"/>
      <c r="R37" s="32"/>
      <c r="S37" s="32"/>
      <c r="T37" s="32"/>
    </row>
    <row r="38" spans="1:20" x14ac:dyDescent="0.25">
      <c r="A38" s="22" t="s">
        <v>65</v>
      </c>
      <c r="B38" s="25">
        <v>309347.12589000002</v>
      </c>
      <c r="C38" s="25">
        <v>116521.93836</v>
      </c>
      <c r="D38" s="25">
        <v>57823.407149999999</v>
      </c>
      <c r="E38" s="25">
        <v>27710.19441</v>
      </c>
      <c r="F38" s="25">
        <v>7047.2137000000002</v>
      </c>
      <c r="G38" s="25">
        <v>48340.877970000001</v>
      </c>
      <c r="H38" s="25">
        <v>22865.625329999999</v>
      </c>
      <c r="I38" s="25">
        <v>16629.608130000001</v>
      </c>
      <c r="J38" s="25">
        <v>106577.05854</v>
      </c>
      <c r="K38" s="25">
        <v>29625.725050000001</v>
      </c>
      <c r="L38" s="25">
        <v>60375.809979999998</v>
      </c>
      <c r="M38" s="25">
        <v>16312.120129999999</v>
      </c>
      <c r="N38" s="25">
        <v>28638.10658</v>
      </c>
      <c r="O38" s="25">
        <v>15327.808639999999</v>
      </c>
      <c r="P38" s="44">
        <v>863142.61985999998</v>
      </c>
      <c r="Q38" s="40"/>
      <c r="R38" s="40"/>
      <c r="S38" s="40"/>
      <c r="T38" s="40"/>
    </row>
    <row r="39" spans="1:20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20" x14ac:dyDescent="0.25">
      <c r="A40" s="36" t="s">
        <v>30</v>
      </c>
      <c r="B40" s="45">
        <f>P38+Учреждения!B74</f>
        <v>2339484.7565200003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20" ht="32.25" customHeight="1" x14ac:dyDescent="0.25">
      <c r="A41" s="36" t="str">
        <f>CONCATENATE("Остатки бюджетных средств на ",C2,"г.")</f>
        <v>Остатки бюджетных средств на 09.10.2021г.</v>
      </c>
      <c r="B41" s="45">
        <v>2684929.17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2021-10-12T02:15:07Z</dcterms:modified>
</cp:coreProperties>
</file>