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Учреждения!$47:$48</definedName>
    <definedName name="_xlnm.Print_Area" localSheetId="1">'Муниципальные районы'!$A$1:$P$33</definedName>
    <definedName name="_xlnm.Print_Area" localSheetId="0">Учреждения!$A$1:$E$84</definedName>
  </definedNames>
  <calcPr calcId="162913"/>
</workbook>
</file>

<file path=xl/calcChain.xml><?xml version="1.0" encoding="utf-8"?>
<calcChain xmlns="http://schemas.openxmlformats.org/spreadsheetml/2006/main">
  <c r="E8" i="1" l="1"/>
  <c r="E45" i="1"/>
  <c r="E9" i="1" l="1"/>
  <c r="B31" i="2" l="1"/>
  <c r="A2" i="2" l="1"/>
  <c r="B2" i="2" s="1"/>
  <c r="C2" i="2" s="1"/>
  <c r="A3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<sst xmlns="http://schemas.openxmlformats.org/spreadsheetml/2006/main" count="129" uniqueCount="128">
  <si>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</si>
  <si>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</si>
  <si>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</si>
  <si>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</si>
  <si>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</si>
  <si>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</si>
  <si>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</si>
  <si>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</si>
  <si>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</si>
  <si>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</si>
  <si>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</si>
  <si>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</si>
  <si>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</si>
  <si>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</si>
  <si>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</si>
  <si>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</si>
  <si>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</si>
  <si>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</si>
  <si>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</si>
  <si>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</si>
  <si>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</si>
  <si>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</si>
  <si>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</si>
  <si>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</si>
  <si>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</si>
  <si>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</si>
  <si>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</si>
  <si>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</si>
  <si>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</si>
  <si>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</si>
  <si>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</si>
  <si>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</si>
  <si>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</si>
  <si>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</si>
  <si>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</si>
  <si>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</si>
  <si>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</si>
  <si>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</si>
  <si>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</si>
  <si>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</si>
  <si>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</si>
  <si>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</si>
  <si>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</si>
  <si>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</si>
  <si>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</si>
  <si>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</si>
  <si>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</si>
  <si>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</si>
  <si>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</si>
  <si>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</si>
  <si>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и реконструкция (модернизация) объектов питьевого водоснабжения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</si>
  <si>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</si>
  <si>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</si>
  <si>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Реализация программ формирования современной городской среды</t>
  </si>
  <si>
    <t>Осуществление переданных полномочий Российской Федерации на государственную регистрацию актов гражданского состояния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</si>
  <si>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</si>
  <si>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</si>
  <si>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12.11.2021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</si>
  <si>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</si>
  <si>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</si>
  <si>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</si>
  <si>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</si>
  <si>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</si>
  <si>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</si>
  <si>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</si>
  <si>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</si>
  <si>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</si>
  <si>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</si>
  <si>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</si>
  <si>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</si>
  <si>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</si>
  <si>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</si>
  <si>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</si>
  <si>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</si>
  <si>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</si>
  <si>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</si>
  <si>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</si>
  <si>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</si>
  <si>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</si>
  <si>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</si>
  <si>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</si>
  <si>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</si>
  <si>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</si>
  <si>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</si>
  <si>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</si>
  <si>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</si>
  <si>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</si>
  <si>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</si>
  <si>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</si>
  <si>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</si>
  <si>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</si>
  <si>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</si>
  <si>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08.11.2021</t>
  </si>
  <si>
    <t>Дотации бюджетам субъектов Российской Федерации на выравнивание бюджетной обеспеченности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</si>
  <si>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</si>
  <si>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</si>
  <si>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</si>
  <si>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</si>
  <si>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</si>
  <si>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бюджетам субъектов Российской Федерации на 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</si>
  <si>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субъектов Российской Федерации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</si>
  <si>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развитие паллиативной медицинской помощи</t>
  </si>
  <si>
    <t>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</t>
  </si>
  <si>
    <t>Субсидии бюджетам субъектов Российской Федерации на строительство и реконструкцию (модернизацию) объектов питьевого водоснабжения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</si>
  <si>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</si>
  <si>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 xml:space="preserve"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</si>
  <si>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>Субсидии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</si>
  <si>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</si>
  <si>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</si>
  <si>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</si>
  <si>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Субсидии бюджетам субъектов Российской Федерации на реализацию программ формирования современной городской среды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</si>
  <si>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</si>
  <si>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</si>
  <si>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</si>
  <si>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</si>
  <si>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</si>
  <si>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</si>
  <si>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</si>
  <si>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</si>
  <si>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</si>
  <si>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</si>
  <si>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</si>
  <si>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</t>
  </si>
  <si>
    <t>Межбюджетные трансферты, передаваемые бюджетам субъектов Российской Федерации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</si>
  <si>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</si>
  <si>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</si>
  <si>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>Межбюджетные трансферты, передаваемые бюджетам субъектов Российской Федерации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</si>
  <si>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субъектов Российской Федерации, за счет средств резервного фонда Правительства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</si>
</sst>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 wrapText="1"/>
    </xf>
    <xf numFmtId="0" fontId="0" fillId="0" borderId="8" xfId="0" applyBorder="1" applyAlignment="1"/>
    <xf numFmtId="0" fontId="0" fillId="0" borderId="9" xfId="0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view="pageBreakPreview" topLeftCell="A31" zoomScaleNormal="100" zoomScaleSheetLayoutView="100" workbookViewId="0">
      <selection activeCell="A16" sqref="A16:D16"/>
    </sheetView>
  </sheetViews>
  <sheetFormatPr defaultColWidth="8.7109375" defaultRowHeight="15" x14ac:dyDescent="0.25"/>
  <cols>
    <col min="1" max="1" width="81.140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50" t="s">
        <v>0</v>
      </c>
      <c r="B1" s="50"/>
      <c r="C1" s="50"/>
      <c r="D1" s="50"/>
      <c r="E1" s="50"/>
      <c r="F1" s="37" t="s">
        <v>92</v>
      </c>
      <c r="G1" s="38" t="str">
        <f>TEXT(F1,"[$-FC19]ДД ММММ")</f>
        <v>08 ноября</v>
      </c>
      <c r="H1" s="38" t="str">
        <f>TEXT(F1,"[$-FC19]ДД.ММ.ГГГ \г")</f>
        <v>08.11.2021 г</v>
      </c>
    </row>
    <row r="2" spans="1:9" ht="15.75" x14ac:dyDescent="0.25">
      <c r="A2" s="50" t="str">
        <f>CONCATENATE("с ",G1," по ",G2,"ода")</f>
        <v>с 08 ноября по 12 ноября 2021 года</v>
      </c>
      <c r="B2" s="50"/>
      <c r="C2" s="50"/>
      <c r="D2" s="50"/>
      <c r="E2" s="50"/>
      <c r="F2" s="37" t="s">
        <v>57</v>
      </c>
      <c r="G2" s="38" t="str">
        <f>TEXT(F2,"[$-FC19]ДД ММММ ГГГ \г")</f>
        <v>12 ноября 2021 г</v>
      </c>
      <c r="H2" s="38" t="str">
        <f>TEXT(F2,"[$-FC19]ДД.ММ.ГГГ \г")</f>
        <v>12.11.2021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51" t="str">
        <f>CONCATENATE("Остатки средств на ",H1,".")</f>
        <v>Остатки средств на 08.11.2021 г.</v>
      </c>
      <c r="B5" s="52"/>
      <c r="C5" s="52"/>
      <c r="D5" s="53"/>
      <c r="E5" s="8">
        <v>1120701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64" t="s">
        <v>2</v>
      </c>
      <c r="B7" s="65"/>
      <c r="C7" s="65"/>
      <c r="D7" s="65"/>
      <c r="E7" s="13"/>
    </row>
    <row r="8" spans="1:9" x14ac:dyDescent="0.25">
      <c r="A8" s="66" t="s">
        <v>3</v>
      </c>
      <c r="B8" s="65"/>
      <c r="C8" s="65"/>
      <c r="D8" s="65"/>
      <c r="E8" s="9">
        <f>E45-E9</f>
        <v>413599.08271000162</v>
      </c>
    </row>
    <row r="9" spans="1:9" ht="18.75" customHeight="1" x14ac:dyDescent="0.25">
      <c r="A9" s="67" t="s">
        <v>4</v>
      </c>
      <c r="B9" s="65"/>
      <c r="C9" s="65"/>
      <c r="D9" s="65"/>
      <c r="E9" s="14">
        <f>SUM(E10:E44)</f>
        <v>4314921.7999999989</v>
      </c>
    </row>
    <row r="10" spans="1:9" ht="19.5" customHeight="1" x14ac:dyDescent="0.25">
      <c r="A10" s="47" t="s">
        <v>93</v>
      </c>
      <c r="B10" s="48"/>
      <c r="C10" s="48"/>
      <c r="D10" s="49"/>
      <c r="E10" s="46">
        <v>3427400</v>
      </c>
    </row>
    <row r="11" spans="1:9" ht="19.5" customHeight="1" x14ac:dyDescent="0.25">
      <c r="A11" s="47" t="s">
        <v>94</v>
      </c>
      <c r="B11" s="48"/>
      <c r="C11" s="48"/>
      <c r="D11" s="49"/>
      <c r="E11" s="46">
        <v>46877.9</v>
      </c>
    </row>
    <row r="12" spans="1:9" ht="53.25" customHeight="1" x14ac:dyDescent="0.25">
      <c r="A12" s="47" t="s">
        <v>95</v>
      </c>
      <c r="B12" s="48"/>
      <c r="C12" s="48"/>
      <c r="D12" s="49"/>
      <c r="E12" s="46">
        <v>2681.3</v>
      </c>
    </row>
    <row r="13" spans="1:9" ht="30.75" customHeight="1" x14ac:dyDescent="0.25">
      <c r="A13" s="47" t="s">
        <v>96</v>
      </c>
      <c r="B13" s="48"/>
      <c r="C13" s="48"/>
      <c r="D13" s="49"/>
      <c r="E13" s="46">
        <v>43049.9</v>
      </c>
    </row>
    <row r="14" spans="1:9" ht="32.25" customHeight="1" x14ac:dyDescent="0.25">
      <c r="A14" s="47" t="s">
        <v>97</v>
      </c>
      <c r="B14" s="48"/>
      <c r="C14" s="48"/>
      <c r="D14" s="49"/>
      <c r="E14" s="46">
        <v>1750.1</v>
      </c>
    </row>
    <row r="15" spans="1:9" ht="48.75" customHeight="1" x14ac:dyDescent="0.25">
      <c r="A15" s="47" t="s">
        <v>98</v>
      </c>
      <c r="B15" s="48"/>
      <c r="C15" s="48"/>
      <c r="D15" s="49"/>
      <c r="E15" s="46">
        <v>27590.400000000001</v>
      </c>
    </row>
    <row r="16" spans="1:9" ht="48.75" customHeight="1" x14ac:dyDescent="0.25">
      <c r="A16" s="47" t="s">
        <v>99</v>
      </c>
      <c r="B16" s="48"/>
      <c r="C16" s="48"/>
      <c r="D16" s="49"/>
      <c r="E16" s="46">
        <v>2850</v>
      </c>
    </row>
    <row r="17" spans="1:5" ht="33.75" customHeight="1" x14ac:dyDescent="0.25">
      <c r="A17" s="47" t="s">
        <v>100</v>
      </c>
      <c r="B17" s="48"/>
      <c r="C17" s="48"/>
      <c r="D17" s="49"/>
      <c r="E17" s="46">
        <v>827.4</v>
      </c>
    </row>
    <row r="18" spans="1:5" ht="18.75" customHeight="1" x14ac:dyDescent="0.25">
      <c r="A18" s="47" t="s">
        <v>101</v>
      </c>
      <c r="B18" s="48"/>
      <c r="C18" s="48"/>
      <c r="D18" s="49"/>
      <c r="E18" s="46">
        <v>56.1</v>
      </c>
    </row>
    <row r="19" spans="1:5" ht="33" customHeight="1" x14ac:dyDescent="0.25">
      <c r="A19" s="47" t="s">
        <v>102</v>
      </c>
      <c r="B19" s="48"/>
      <c r="C19" s="48"/>
      <c r="D19" s="49"/>
      <c r="E19" s="46">
        <v>44.9</v>
      </c>
    </row>
    <row r="20" spans="1:5" ht="32.25" customHeight="1" x14ac:dyDescent="0.25">
      <c r="A20" s="47" t="s">
        <v>103</v>
      </c>
      <c r="B20" s="48"/>
      <c r="C20" s="48"/>
      <c r="D20" s="49"/>
      <c r="E20" s="46">
        <v>2582.4</v>
      </c>
    </row>
    <row r="21" spans="1:5" ht="32.25" customHeight="1" x14ac:dyDescent="0.25">
      <c r="A21" s="47" t="s">
        <v>104</v>
      </c>
      <c r="B21" s="48"/>
      <c r="C21" s="48"/>
      <c r="D21" s="49"/>
      <c r="E21" s="46">
        <v>86159.8</v>
      </c>
    </row>
    <row r="22" spans="1:5" ht="31.5" customHeight="1" x14ac:dyDescent="0.25">
      <c r="A22" s="47" t="s">
        <v>105</v>
      </c>
      <c r="B22" s="48"/>
      <c r="C22" s="48"/>
      <c r="D22" s="49"/>
      <c r="E22" s="46">
        <v>1893.5</v>
      </c>
    </row>
    <row r="23" spans="1:5" ht="33" customHeight="1" x14ac:dyDescent="0.25">
      <c r="A23" s="47" t="s">
        <v>106</v>
      </c>
      <c r="B23" s="48"/>
      <c r="C23" s="48"/>
      <c r="D23" s="49"/>
      <c r="E23" s="46">
        <v>37205.4</v>
      </c>
    </row>
    <row r="24" spans="1:5" ht="30.75" customHeight="1" x14ac:dyDescent="0.25">
      <c r="A24" s="47" t="s">
        <v>107</v>
      </c>
      <c r="B24" s="48"/>
      <c r="C24" s="48"/>
      <c r="D24" s="49"/>
      <c r="E24" s="46">
        <v>844</v>
      </c>
    </row>
    <row r="25" spans="1:5" ht="30.75" customHeight="1" x14ac:dyDescent="0.25">
      <c r="A25" s="47" t="s">
        <v>108</v>
      </c>
      <c r="B25" s="48"/>
      <c r="C25" s="48"/>
      <c r="D25" s="49"/>
      <c r="E25" s="46">
        <v>13.2</v>
      </c>
    </row>
    <row r="26" spans="1:5" ht="31.5" customHeight="1" x14ac:dyDescent="0.25">
      <c r="A26" s="47" t="s">
        <v>109</v>
      </c>
      <c r="B26" s="48"/>
      <c r="C26" s="48"/>
      <c r="D26" s="49"/>
      <c r="E26" s="46">
        <v>1700.8</v>
      </c>
    </row>
    <row r="27" spans="1:5" ht="17.25" customHeight="1" x14ac:dyDescent="0.25">
      <c r="A27" s="47" t="s">
        <v>110</v>
      </c>
      <c r="B27" s="48"/>
      <c r="C27" s="48"/>
      <c r="D27" s="49"/>
      <c r="E27" s="46">
        <v>4661</v>
      </c>
    </row>
    <row r="28" spans="1:5" ht="48.75" customHeight="1" x14ac:dyDescent="0.25">
      <c r="A28" s="47" t="s">
        <v>111</v>
      </c>
      <c r="B28" s="48"/>
      <c r="C28" s="48"/>
      <c r="D28" s="49"/>
      <c r="E28" s="46">
        <v>1785.4</v>
      </c>
    </row>
    <row r="29" spans="1:5" ht="33" customHeight="1" x14ac:dyDescent="0.25">
      <c r="A29" s="47" t="s">
        <v>112</v>
      </c>
      <c r="B29" s="48"/>
      <c r="C29" s="48"/>
      <c r="D29" s="49"/>
      <c r="E29" s="46">
        <v>156.80000000000001</v>
      </c>
    </row>
    <row r="30" spans="1:5" ht="14.25" customHeight="1" x14ac:dyDescent="0.25">
      <c r="A30" s="47" t="s">
        <v>113</v>
      </c>
      <c r="B30" s="48"/>
      <c r="C30" s="48"/>
      <c r="D30" s="49"/>
      <c r="E30" s="46">
        <v>3529.2</v>
      </c>
    </row>
    <row r="31" spans="1:5" ht="33" customHeight="1" x14ac:dyDescent="0.25">
      <c r="A31" s="47" t="s">
        <v>114</v>
      </c>
      <c r="B31" s="48"/>
      <c r="C31" s="48"/>
      <c r="D31" s="49"/>
      <c r="E31" s="46">
        <v>25.9</v>
      </c>
    </row>
    <row r="32" spans="1:5" ht="32.25" customHeight="1" x14ac:dyDescent="0.25">
      <c r="A32" s="47" t="s">
        <v>115</v>
      </c>
      <c r="B32" s="48"/>
      <c r="C32" s="48"/>
      <c r="D32" s="49"/>
      <c r="E32" s="46">
        <v>15.2</v>
      </c>
    </row>
    <row r="33" spans="1:5" ht="51" customHeight="1" x14ac:dyDescent="0.25">
      <c r="A33" s="47" t="s">
        <v>116</v>
      </c>
      <c r="B33" s="48"/>
      <c r="C33" s="48"/>
      <c r="D33" s="49"/>
      <c r="E33" s="46">
        <v>23.9</v>
      </c>
    </row>
    <row r="34" spans="1:5" ht="35.25" customHeight="1" x14ac:dyDescent="0.25">
      <c r="A34" s="47" t="s">
        <v>117</v>
      </c>
      <c r="B34" s="48"/>
      <c r="C34" s="48"/>
      <c r="D34" s="49"/>
      <c r="E34" s="46">
        <v>2.6</v>
      </c>
    </row>
    <row r="35" spans="1:5" ht="33.75" customHeight="1" x14ac:dyDescent="0.25">
      <c r="A35" s="47" t="s">
        <v>118</v>
      </c>
      <c r="B35" s="48"/>
      <c r="C35" s="48"/>
      <c r="D35" s="49"/>
      <c r="E35" s="46">
        <v>5492</v>
      </c>
    </row>
    <row r="36" spans="1:5" ht="48" customHeight="1" x14ac:dyDescent="0.25">
      <c r="A36" s="47" t="s">
        <v>119</v>
      </c>
      <c r="B36" s="48"/>
      <c r="C36" s="48"/>
      <c r="D36" s="49"/>
      <c r="E36" s="46">
        <v>17031.8</v>
      </c>
    </row>
    <row r="37" spans="1:5" ht="34.5" customHeight="1" x14ac:dyDescent="0.25">
      <c r="A37" s="47" t="s">
        <v>120</v>
      </c>
      <c r="B37" s="48"/>
      <c r="C37" s="48"/>
      <c r="D37" s="49"/>
      <c r="E37" s="46">
        <v>40358.699999999997</v>
      </c>
    </row>
    <row r="38" spans="1:5" ht="18" customHeight="1" x14ac:dyDescent="0.25">
      <c r="A38" s="47" t="s">
        <v>121</v>
      </c>
      <c r="B38" s="48"/>
      <c r="C38" s="48"/>
      <c r="D38" s="49"/>
      <c r="E38" s="46">
        <v>750</v>
      </c>
    </row>
    <row r="39" spans="1:5" ht="33.75" customHeight="1" x14ac:dyDescent="0.25">
      <c r="A39" s="47" t="s">
        <v>122</v>
      </c>
      <c r="B39" s="48"/>
      <c r="C39" s="48"/>
      <c r="D39" s="49"/>
      <c r="E39" s="46">
        <v>1416.7</v>
      </c>
    </row>
    <row r="40" spans="1:5" ht="45.75" customHeight="1" x14ac:dyDescent="0.25">
      <c r="A40" s="47" t="s">
        <v>123</v>
      </c>
      <c r="B40" s="48"/>
      <c r="C40" s="48"/>
      <c r="D40" s="49"/>
      <c r="E40" s="46">
        <v>255.7</v>
      </c>
    </row>
    <row r="41" spans="1:5" ht="38.25" customHeight="1" x14ac:dyDescent="0.25">
      <c r="A41" s="47" t="s">
        <v>124</v>
      </c>
      <c r="B41" s="48"/>
      <c r="C41" s="48"/>
      <c r="D41" s="49"/>
      <c r="E41" s="46">
        <v>8995</v>
      </c>
    </row>
    <row r="42" spans="1:5" ht="34.5" customHeight="1" x14ac:dyDescent="0.25">
      <c r="A42" s="47" t="s">
        <v>125</v>
      </c>
      <c r="B42" s="48"/>
      <c r="C42" s="48"/>
      <c r="D42" s="49"/>
      <c r="E42" s="46">
        <v>38108.800000000003</v>
      </c>
    </row>
    <row r="43" spans="1:5" ht="35.25" customHeight="1" x14ac:dyDescent="0.25">
      <c r="A43" s="47" t="s">
        <v>126</v>
      </c>
      <c r="B43" s="48"/>
      <c r="C43" s="48"/>
      <c r="D43" s="49"/>
      <c r="E43" s="46">
        <v>319</v>
      </c>
    </row>
    <row r="44" spans="1:5" ht="35.25" customHeight="1" x14ac:dyDescent="0.25">
      <c r="A44" s="47" t="s">
        <v>127</v>
      </c>
      <c r="B44" s="48"/>
      <c r="C44" s="48"/>
      <c r="D44" s="49"/>
      <c r="E44" s="46">
        <v>508467</v>
      </c>
    </row>
    <row r="45" spans="1:5" x14ac:dyDescent="0.25">
      <c r="A45" s="54" t="s">
        <v>5</v>
      </c>
      <c r="B45" s="55"/>
      <c r="C45" s="55"/>
      <c r="D45" s="56"/>
      <c r="E45" s="13">
        <f>'Муниципальные районы'!B32-Учреждения!E5+'Муниципальные районы'!B31</f>
        <v>4728520.8827100005</v>
      </c>
    </row>
    <row r="46" spans="1:5" x14ac:dyDescent="0.25">
      <c r="A46" s="15"/>
      <c r="B46" s="16"/>
      <c r="C46" s="16"/>
      <c r="D46" s="6"/>
      <c r="E46" s="17"/>
    </row>
    <row r="47" spans="1:5" x14ac:dyDescent="0.25">
      <c r="A47" s="57" t="s">
        <v>14</v>
      </c>
      <c r="B47" s="59" t="s">
        <v>6</v>
      </c>
      <c r="C47" s="61" t="s">
        <v>7</v>
      </c>
      <c r="D47" s="62"/>
      <c r="E47" s="63"/>
    </row>
    <row r="48" spans="1:5" ht="90" x14ac:dyDescent="0.25">
      <c r="A48" s="58"/>
      <c r="B48" s="60"/>
      <c r="C48" s="18" t="s">
        <v>8</v>
      </c>
      <c r="D48" s="18" t="s">
        <v>9</v>
      </c>
      <c r="E48" s="18" t="s">
        <v>10</v>
      </c>
    </row>
    <row r="49" spans="1:6" x14ac:dyDescent="0.25">
      <c r="A49" s="19" t="s">
        <v>58</v>
      </c>
      <c r="B49" s="42">
        <v>8891.6688400000003</v>
      </c>
      <c r="C49" s="42">
        <v>7114.2668700000004</v>
      </c>
      <c r="D49" s="42"/>
      <c r="E49" s="42">
        <v>803.56200999999999</v>
      </c>
      <c r="F49" s="41"/>
    </row>
    <row r="50" spans="1:6" x14ac:dyDescent="0.25">
      <c r="A50" s="19" t="s">
        <v>59</v>
      </c>
      <c r="B50" s="42">
        <v>300</v>
      </c>
      <c r="C50" s="42"/>
      <c r="D50" s="42"/>
      <c r="E50" s="42"/>
      <c r="F50" s="41"/>
    </row>
    <row r="51" spans="1:6" x14ac:dyDescent="0.25">
      <c r="A51" s="19" t="s">
        <v>60</v>
      </c>
      <c r="B51" s="42">
        <v>608.4</v>
      </c>
      <c r="C51" s="42"/>
      <c r="D51" s="42">
        <v>608.4</v>
      </c>
      <c r="E51" s="42"/>
      <c r="F51" s="41"/>
    </row>
    <row r="52" spans="1:6" x14ac:dyDescent="0.25">
      <c r="A52" s="19" t="s">
        <v>61</v>
      </c>
      <c r="B52" s="42">
        <v>17979.646530000002</v>
      </c>
      <c r="C52" s="42">
        <v>550</v>
      </c>
      <c r="D52" s="42">
        <v>5235</v>
      </c>
      <c r="E52" s="42"/>
      <c r="F52" s="41"/>
    </row>
    <row r="53" spans="1:6" ht="30" x14ac:dyDescent="0.25">
      <c r="A53" s="19" t="s">
        <v>62</v>
      </c>
      <c r="B53" s="42">
        <v>5849.8487500000001</v>
      </c>
      <c r="C53" s="42">
        <v>185.62225000000001</v>
      </c>
      <c r="D53" s="42">
        <v>1413.58726</v>
      </c>
      <c r="E53" s="42"/>
      <c r="F53" s="41"/>
    </row>
    <row r="54" spans="1:6" x14ac:dyDescent="0.25">
      <c r="A54" s="19" t="s">
        <v>63</v>
      </c>
      <c r="B54" s="42">
        <v>4021.2622700000002</v>
      </c>
      <c r="C54" s="42">
        <v>1860.7114999999999</v>
      </c>
      <c r="D54" s="42">
        <v>1055.318</v>
      </c>
      <c r="E54" s="42">
        <v>113.76875</v>
      </c>
      <c r="F54" s="41"/>
    </row>
    <row r="55" spans="1:6" x14ac:dyDescent="0.25">
      <c r="A55" s="19" t="s">
        <v>64</v>
      </c>
      <c r="B55" s="42">
        <v>2303.6955200000002</v>
      </c>
      <c r="C55" s="42">
        <v>1760</v>
      </c>
      <c r="D55" s="42">
        <v>495</v>
      </c>
      <c r="E55" s="42"/>
      <c r="F55" s="41"/>
    </row>
    <row r="56" spans="1:6" x14ac:dyDescent="0.25">
      <c r="A56" s="19" t="s">
        <v>65</v>
      </c>
      <c r="B56" s="42">
        <v>1127478.62051</v>
      </c>
      <c r="C56" s="42">
        <v>2200</v>
      </c>
      <c r="D56" s="42">
        <v>750</v>
      </c>
      <c r="E56" s="42"/>
      <c r="F56" s="41"/>
    </row>
    <row r="57" spans="1:6" x14ac:dyDescent="0.25">
      <c r="A57" s="19" t="s">
        <v>66</v>
      </c>
      <c r="B57" s="42">
        <v>38898.482880000003</v>
      </c>
      <c r="C57" s="42"/>
      <c r="D57" s="42">
        <v>51.713909999999998</v>
      </c>
      <c r="E57" s="42"/>
      <c r="F57" s="41"/>
    </row>
    <row r="58" spans="1:6" x14ac:dyDescent="0.25">
      <c r="A58" s="19" t="s">
        <v>67</v>
      </c>
      <c r="B58" s="42">
        <v>37783.28054</v>
      </c>
      <c r="C58" s="42">
        <v>5770</v>
      </c>
      <c r="D58" s="42">
        <v>900</v>
      </c>
      <c r="E58" s="42"/>
      <c r="F58" s="41"/>
    </row>
    <row r="59" spans="1:6" x14ac:dyDescent="0.25">
      <c r="A59" s="19" t="s">
        <v>68</v>
      </c>
      <c r="B59" s="42">
        <v>80244.164789999995</v>
      </c>
      <c r="C59" s="42">
        <v>2910</v>
      </c>
      <c r="D59" s="42"/>
      <c r="E59" s="42">
        <v>325.34224999999998</v>
      </c>
      <c r="F59" s="41"/>
    </row>
    <row r="60" spans="1:6" x14ac:dyDescent="0.25">
      <c r="A60" s="19" t="s">
        <v>69</v>
      </c>
      <c r="B60" s="42">
        <v>658826.22280999995</v>
      </c>
      <c r="C60" s="42">
        <v>5500</v>
      </c>
      <c r="D60" s="42">
        <v>1848.02099</v>
      </c>
      <c r="E60" s="42">
        <v>10842.87206</v>
      </c>
      <c r="F60" s="41"/>
    </row>
    <row r="61" spans="1:6" x14ac:dyDescent="0.25">
      <c r="A61" s="19" t="s">
        <v>70</v>
      </c>
      <c r="B61" s="42">
        <v>69696.883260000002</v>
      </c>
      <c r="C61" s="42">
        <v>2550</v>
      </c>
      <c r="D61" s="42">
        <v>135</v>
      </c>
      <c r="E61" s="42">
        <v>27630.001759999999</v>
      </c>
      <c r="F61" s="41"/>
    </row>
    <row r="62" spans="1:6" x14ac:dyDescent="0.25">
      <c r="A62" s="19" t="s">
        <v>71</v>
      </c>
      <c r="B62" s="42">
        <v>20567.092860000001</v>
      </c>
      <c r="C62" s="42"/>
      <c r="D62" s="42">
        <v>754.28107999999997</v>
      </c>
      <c r="E62" s="42"/>
      <c r="F62" s="41"/>
    </row>
    <row r="63" spans="1:6" x14ac:dyDescent="0.25">
      <c r="A63" s="19" t="s">
        <v>72</v>
      </c>
      <c r="B63" s="42">
        <v>14109.522569999999</v>
      </c>
      <c r="C63" s="42">
        <v>4120.375</v>
      </c>
      <c r="D63" s="42">
        <v>540.53330000000005</v>
      </c>
      <c r="E63" s="42"/>
      <c r="F63" s="41"/>
    </row>
    <row r="64" spans="1:6" x14ac:dyDescent="0.25">
      <c r="A64" s="19" t="s">
        <v>73</v>
      </c>
      <c r="B64" s="42">
        <v>11431.97278</v>
      </c>
      <c r="C64" s="42"/>
      <c r="D64" s="42"/>
      <c r="E64" s="42"/>
      <c r="F64" s="41"/>
    </row>
    <row r="65" spans="1:6" x14ac:dyDescent="0.25">
      <c r="A65" s="19" t="s">
        <v>74</v>
      </c>
      <c r="B65" s="42">
        <v>428.14051999999998</v>
      </c>
      <c r="C65" s="42"/>
      <c r="D65" s="42"/>
      <c r="E65" s="42"/>
      <c r="F65" s="41"/>
    </row>
    <row r="66" spans="1:6" x14ac:dyDescent="0.25">
      <c r="A66" s="19" t="s">
        <v>75</v>
      </c>
      <c r="B66" s="42">
        <v>6753.8994400000001</v>
      </c>
      <c r="C66" s="42">
        <v>3080</v>
      </c>
      <c r="D66" s="42">
        <v>625</v>
      </c>
      <c r="E66" s="42">
        <v>2031.90452</v>
      </c>
      <c r="F66" s="41"/>
    </row>
    <row r="67" spans="1:6" x14ac:dyDescent="0.25">
      <c r="A67" s="19" t="s">
        <v>76</v>
      </c>
      <c r="B67" s="42">
        <v>12958.185740000001</v>
      </c>
      <c r="C67" s="42"/>
      <c r="D67" s="42"/>
      <c r="E67" s="42"/>
      <c r="F67" s="41"/>
    </row>
    <row r="68" spans="1:6" x14ac:dyDescent="0.25">
      <c r="A68" s="19" t="s">
        <v>77</v>
      </c>
      <c r="B68" s="42">
        <v>268136.34417</v>
      </c>
      <c r="C68" s="42">
        <v>300</v>
      </c>
      <c r="D68" s="42"/>
      <c r="E68" s="42"/>
      <c r="F68" s="41"/>
    </row>
    <row r="69" spans="1:6" x14ac:dyDescent="0.25">
      <c r="A69" s="19" t="s">
        <v>78</v>
      </c>
      <c r="B69" s="42">
        <v>9050.74</v>
      </c>
      <c r="C69" s="42">
        <v>6400</v>
      </c>
      <c r="D69" s="42"/>
      <c r="E69" s="42"/>
      <c r="F69" s="41"/>
    </row>
    <row r="70" spans="1:6" x14ac:dyDescent="0.25">
      <c r="A70" s="19" t="s">
        <v>79</v>
      </c>
      <c r="B70" s="42">
        <v>1.9E-2</v>
      </c>
      <c r="C70" s="42"/>
      <c r="D70" s="42"/>
      <c r="E70" s="42"/>
      <c r="F70" s="41"/>
    </row>
    <row r="71" spans="1:6" x14ac:dyDescent="0.25">
      <c r="A71" s="19" t="s">
        <v>80</v>
      </c>
      <c r="B71" s="42">
        <v>386.40863000000002</v>
      </c>
      <c r="C71" s="42">
        <v>372.41609999999997</v>
      </c>
      <c r="D71" s="42">
        <v>2.7E-4</v>
      </c>
      <c r="E71" s="42"/>
      <c r="F71" s="41"/>
    </row>
    <row r="72" spans="1:6" x14ac:dyDescent="0.25">
      <c r="A72" s="19" t="s">
        <v>81</v>
      </c>
      <c r="B72" s="42">
        <v>26355.04609</v>
      </c>
      <c r="C72" s="42">
        <v>12929.25851</v>
      </c>
      <c r="D72" s="42">
        <v>7016.8</v>
      </c>
      <c r="E72" s="42">
        <v>53.921489999999999</v>
      </c>
      <c r="F72" s="41"/>
    </row>
    <row r="73" spans="1:6" x14ac:dyDescent="0.25">
      <c r="A73" s="19" t="s">
        <v>82</v>
      </c>
      <c r="B73" s="42">
        <v>16.97362</v>
      </c>
      <c r="C73" s="42"/>
      <c r="D73" s="42"/>
      <c r="E73" s="42"/>
      <c r="F73" s="41"/>
    </row>
    <row r="74" spans="1:6" x14ac:dyDescent="0.25">
      <c r="A74" s="19" t="s">
        <v>83</v>
      </c>
      <c r="B74" s="42">
        <v>75581.559869999997</v>
      </c>
      <c r="C74" s="42"/>
      <c r="D74" s="42"/>
      <c r="E74" s="42">
        <v>84.084000000000003</v>
      </c>
      <c r="F74" s="41"/>
    </row>
    <row r="75" spans="1:6" x14ac:dyDescent="0.25">
      <c r="A75" s="19" t="s">
        <v>84</v>
      </c>
      <c r="B75" s="42">
        <v>3800.98612</v>
      </c>
      <c r="C75" s="42"/>
      <c r="D75" s="42">
        <v>2217.2503900000002</v>
      </c>
      <c r="E75" s="42"/>
      <c r="F75" s="41"/>
    </row>
    <row r="76" spans="1:6" x14ac:dyDescent="0.25">
      <c r="A76" s="19" t="s">
        <v>85</v>
      </c>
      <c r="B76" s="42">
        <v>947.2</v>
      </c>
      <c r="C76" s="42"/>
      <c r="D76" s="42"/>
      <c r="E76" s="42"/>
      <c r="F76" s="41"/>
    </row>
    <row r="77" spans="1:6" x14ac:dyDescent="0.25">
      <c r="A77" s="19" t="s">
        <v>86</v>
      </c>
      <c r="B77" s="42">
        <v>1182.16228</v>
      </c>
      <c r="C77" s="42">
        <v>179.40049999999999</v>
      </c>
      <c r="D77" s="42"/>
      <c r="E77" s="42"/>
      <c r="F77" s="41"/>
    </row>
    <row r="78" spans="1:6" x14ac:dyDescent="0.25">
      <c r="A78" s="19" t="s">
        <v>87</v>
      </c>
      <c r="B78" s="42">
        <v>2307.09229</v>
      </c>
      <c r="C78" s="42">
        <v>1921.8</v>
      </c>
      <c r="D78" s="42">
        <v>38.238430000000001</v>
      </c>
      <c r="E78" s="42"/>
      <c r="F78" s="41"/>
    </row>
    <row r="79" spans="1:6" ht="30" x14ac:dyDescent="0.25">
      <c r="A79" s="19" t="s">
        <v>88</v>
      </c>
      <c r="B79" s="42">
        <v>5523.6036400000003</v>
      </c>
      <c r="C79" s="42">
        <v>400</v>
      </c>
      <c r="D79" s="42"/>
      <c r="E79" s="42"/>
      <c r="F79" s="41"/>
    </row>
    <row r="80" spans="1:6" ht="30" x14ac:dyDescent="0.25">
      <c r="A80" s="19" t="s">
        <v>89</v>
      </c>
      <c r="B80" s="42">
        <v>7251.8</v>
      </c>
      <c r="C80" s="42"/>
      <c r="D80" s="42"/>
      <c r="E80" s="42"/>
      <c r="F80" s="41"/>
    </row>
    <row r="81" spans="1:6" ht="30" x14ac:dyDescent="0.25">
      <c r="A81" s="19" t="s">
        <v>90</v>
      </c>
      <c r="B81" s="42">
        <v>10713.19882</v>
      </c>
      <c r="C81" s="42">
        <v>702</v>
      </c>
      <c r="D81" s="42"/>
      <c r="E81" s="42"/>
      <c r="F81" s="41"/>
    </row>
    <row r="82" spans="1:6" x14ac:dyDescent="0.25">
      <c r="A82" s="20" t="s">
        <v>91</v>
      </c>
      <c r="B82" s="43">
        <v>2530384.1251400001</v>
      </c>
      <c r="C82" s="43">
        <v>60805.850729999998</v>
      </c>
      <c r="D82" s="43">
        <v>23684.143629999999</v>
      </c>
      <c r="E82" s="43">
        <v>41885.456839999999</v>
      </c>
      <c r="F82" s="41"/>
    </row>
    <row r="83" spans="1:6" x14ac:dyDescent="0.25">
      <c r="B83" s="41"/>
      <c r="C83" s="41"/>
      <c r="D83" s="41"/>
      <c r="E83" s="41"/>
    </row>
  </sheetData>
  <mergeCells count="45">
    <mergeCell ref="A1:E1"/>
    <mergeCell ref="A2:E2"/>
    <mergeCell ref="A5:D5"/>
    <mergeCell ref="A45:D45"/>
    <mergeCell ref="A47:A48"/>
    <mergeCell ref="B47:B48"/>
    <mergeCell ref="C47:E47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41:D41"/>
    <mergeCell ref="A42:D42"/>
    <mergeCell ref="A43:D43"/>
    <mergeCell ref="A44:D44"/>
    <mergeCell ref="A36:D36"/>
    <mergeCell ref="A37:D37"/>
    <mergeCell ref="A38:D38"/>
    <mergeCell ref="A39:D39"/>
    <mergeCell ref="A40:D40"/>
  </mergeCells>
  <pageMargins left="0.46" right="0.25" top="0.34" bottom="0.37" header="0.17" footer="0.17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view="pageBreakPreview" topLeftCell="A22" zoomScaleNormal="100" zoomScaleSheetLayoutView="100" workbookViewId="0">
      <selection activeCell="B32" sqref="B32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3.85546875" style="31" customWidth="1"/>
    <col min="4" max="4" width="14.140625" style="31" customWidth="1"/>
    <col min="5" max="5" width="14.42578125" style="31" customWidth="1"/>
    <col min="6" max="6" width="14.28515625" style="31" customWidth="1"/>
    <col min="7" max="7" width="14.5703125" style="31" customWidth="1"/>
    <col min="8" max="8" width="15.42578125" style="31" customWidth="1"/>
    <col min="9" max="9" width="13.140625" style="31" customWidth="1"/>
    <col min="10" max="10" width="11.42578125" style="31" customWidth="1"/>
    <col min="11" max="11" width="12.5703125" style="31" customWidth="1"/>
    <col min="12" max="12" width="13.28515625" style="31" customWidth="1"/>
    <col min="13" max="13" width="13.42578125" style="31" customWidth="1"/>
    <col min="14" max="15" width="13.5703125" style="31" customWidth="1"/>
    <col min="16" max="16" width="10.5703125" style="31" customWidth="1"/>
    <col min="17" max="16384" width="8.7109375" style="31"/>
  </cols>
  <sheetData>
    <row r="1" spans="1:20" s="28" customFormat="1" ht="15.75" x14ac:dyDescent="0.25">
      <c r="A1" s="27" t="s">
        <v>57</v>
      </c>
      <c r="C1" s="29" t="s">
        <v>13</v>
      </c>
    </row>
    <row r="2" spans="1:20" x14ac:dyDescent="0.25">
      <c r="A2" s="30" t="str">
        <f>TEXT(EndData2,"[$-FC19]ДД.ММ.ГГГ")</f>
        <v>12.11.2021</v>
      </c>
      <c r="B2" s="30">
        <f>A2+1</f>
        <v>44513</v>
      </c>
      <c r="C2" s="26" t="str">
        <f>TEXT(B2,"[$-FC19]ДД.ММ.ГГГ")</f>
        <v>13.11.2021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" x14ac:dyDescent="0.25">
      <c r="A4" s="21" t="s">
        <v>31</v>
      </c>
      <c r="B4" s="24"/>
      <c r="C4" s="24">
        <v>364.75</v>
      </c>
      <c r="D4" s="24">
        <v>30268.75</v>
      </c>
      <c r="E4" s="24">
        <v>927</v>
      </c>
      <c r="F4" s="24">
        <v>415</v>
      </c>
      <c r="G4" s="24">
        <v>407.33332999999999</v>
      </c>
      <c r="H4" s="24">
        <v>1388.136</v>
      </c>
      <c r="I4" s="24">
        <v>9000</v>
      </c>
      <c r="J4" s="24">
        <v>488.5</v>
      </c>
      <c r="K4" s="24">
        <v>6386.75</v>
      </c>
      <c r="L4" s="24"/>
      <c r="M4" s="24">
        <v>929.41665999999998</v>
      </c>
      <c r="N4" s="24">
        <v>616.83299999999997</v>
      </c>
      <c r="O4" s="24"/>
      <c r="P4" s="44">
        <v>51192.468990000001</v>
      </c>
      <c r="Q4" s="32"/>
      <c r="R4" s="32"/>
      <c r="S4" s="32"/>
      <c r="T4" s="32"/>
    </row>
    <row r="5" spans="1:20" ht="26.25" x14ac:dyDescent="0.25">
      <c r="A5" s="21" t="s">
        <v>32</v>
      </c>
      <c r="B5" s="24">
        <v>7692.3853200000003</v>
      </c>
      <c r="C5" s="24">
        <v>975.41600000000005</v>
      </c>
      <c r="D5" s="24">
        <v>604.66700000000003</v>
      </c>
      <c r="E5" s="24"/>
      <c r="F5" s="24">
        <v>253</v>
      </c>
      <c r="G5" s="24">
        <v>10900.166660000001</v>
      </c>
      <c r="H5" s="24">
        <v>987.10599999999999</v>
      </c>
      <c r="I5" s="24">
        <v>3780.16266</v>
      </c>
      <c r="J5" s="24">
        <v>4330.72847</v>
      </c>
      <c r="K5" s="24">
        <v>4510.9750000000004</v>
      </c>
      <c r="L5" s="24"/>
      <c r="M5" s="24">
        <v>309.75</v>
      </c>
      <c r="N5" s="24"/>
      <c r="O5" s="24"/>
      <c r="P5" s="44">
        <v>34344.357109999997</v>
      </c>
      <c r="Q5" s="32"/>
      <c r="R5" s="32"/>
      <c r="S5" s="32"/>
      <c r="T5" s="32"/>
    </row>
    <row r="6" spans="1:20" ht="39" x14ac:dyDescent="0.25">
      <c r="A6" s="21" t="s">
        <v>33</v>
      </c>
      <c r="B6" s="24"/>
      <c r="C6" s="24"/>
      <c r="D6" s="24">
        <v>18442.333999999999</v>
      </c>
      <c r="E6" s="24"/>
      <c r="F6" s="24"/>
      <c r="G6" s="24"/>
      <c r="H6" s="24">
        <v>5141.1620000000003</v>
      </c>
      <c r="I6" s="24">
        <v>2500</v>
      </c>
      <c r="J6" s="24"/>
      <c r="K6" s="24">
        <v>5471.5</v>
      </c>
      <c r="L6" s="24"/>
      <c r="M6" s="24"/>
      <c r="N6" s="24"/>
      <c r="O6" s="24"/>
      <c r="P6" s="44">
        <v>31554.995999999999</v>
      </c>
      <c r="Q6" s="32"/>
      <c r="R6" s="32"/>
      <c r="S6" s="32"/>
      <c r="T6" s="32"/>
    </row>
    <row r="7" spans="1:20" ht="102.75" x14ac:dyDescent="0.25">
      <c r="A7" s="21" t="s">
        <v>34</v>
      </c>
      <c r="B7" s="24">
        <v>17471.7</v>
      </c>
      <c r="C7" s="24">
        <v>2201.1111000000001</v>
      </c>
      <c r="D7" s="24"/>
      <c r="E7" s="24"/>
      <c r="F7" s="24"/>
      <c r="G7" s="24"/>
      <c r="H7" s="24"/>
      <c r="I7" s="24"/>
      <c r="J7" s="24"/>
      <c r="K7" s="24"/>
      <c r="L7" s="24"/>
      <c r="M7" s="24">
        <v>409.07522999999998</v>
      </c>
      <c r="N7" s="24"/>
      <c r="O7" s="24"/>
      <c r="P7" s="44">
        <v>20081.886330000001</v>
      </c>
      <c r="Q7" s="32"/>
      <c r="R7" s="32"/>
      <c r="S7" s="32"/>
      <c r="T7" s="32"/>
    </row>
    <row r="8" spans="1:20" ht="39" x14ac:dyDescent="0.25">
      <c r="A8" s="21" t="s">
        <v>35</v>
      </c>
      <c r="B8" s="24">
        <v>12771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4">
        <v>12771</v>
      </c>
      <c r="Q8" s="32"/>
      <c r="R8" s="32"/>
      <c r="S8" s="32"/>
      <c r="T8" s="32"/>
    </row>
    <row r="9" spans="1:20" ht="77.25" x14ac:dyDescent="0.25">
      <c r="A9" s="21" t="s">
        <v>36</v>
      </c>
      <c r="B9" s="24"/>
      <c r="C9" s="24">
        <v>4474.75</v>
      </c>
      <c r="D9" s="24">
        <v>652.75</v>
      </c>
      <c r="E9" s="24">
        <v>511</v>
      </c>
      <c r="F9" s="24">
        <v>173.5</v>
      </c>
      <c r="G9" s="24">
        <v>654.33333000000005</v>
      </c>
      <c r="H9" s="24">
        <v>100.548</v>
      </c>
      <c r="I9" s="24"/>
      <c r="J9" s="24"/>
      <c r="K9" s="24"/>
      <c r="L9" s="24">
        <v>267.25</v>
      </c>
      <c r="M9" s="24">
        <v>246.41667000000001</v>
      </c>
      <c r="N9" s="24">
        <v>247.833</v>
      </c>
      <c r="O9" s="24"/>
      <c r="P9" s="44">
        <v>7328.3810000000003</v>
      </c>
      <c r="Q9" s="32"/>
      <c r="R9" s="32"/>
      <c r="S9" s="32"/>
      <c r="T9" s="32"/>
    </row>
    <row r="10" spans="1:20" ht="77.25" x14ac:dyDescent="0.25">
      <c r="A10" s="21" t="s">
        <v>37</v>
      </c>
      <c r="B10" s="24">
        <v>579.67399999999998</v>
      </c>
      <c r="C10" s="24">
        <v>262.58301999999998</v>
      </c>
      <c r="D10" s="24"/>
      <c r="E10" s="24">
        <v>93</v>
      </c>
      <c r="F10" s="24"/>
      <c r="G10" s="24">
        <v>93.416659999999993</v>
      </c>
      <c r="H10" s="24">
        <v>301.48486000000003</v>
      </c>
      <c r="I10" s="24">
        <v>426</v>
      </c>
      <c r="J10" s="24"/>
      <c r="K10" s="24"/>
      <c r="L10" s="24">
        <v>70</v>
      </c>
      <c r="M10" s="24">
        <v>100.952</v>
      </c>
      <c r="N10" s="24">
        <v>318.375</v>
      </c>
      <c r="O10" s="24"/>
      <c r="P10" s="44">
        <v>2245.4855400000001</v>
      </c>
      <c r="Q10" s="32"/>
      <c r="R10" s="32"/>
      <c r="S10" s="32"/>
      <c r="T10" s="32"/>
    </row>
    <row r="11" spans="1:20" ht="102.75" x14ac:dyDescent="0.25">
      <c r="A11" s="21" t="s">
        <v>38</v>
      </c>
      <c r="B11" s="24">
        <v>17444.538059999999</v>
      </c>
      <c r="C11" s="24">
        <v>1300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4">
        <v>18744.538059999999</v>
      </c>
      <c r="Q11" s="32"/>
      <c r="R11" s="32"/>
      <c r="S11" s="32"/>
      <c r="T11" s="32"/>
    </row>
    <row r="12" spans="1:20" ht="102.75" x14ac:dyDescent="0.25">
      <c r="A12" s="21" t="s">
        <v>39</v>
      </c>
      <c r="B12" s="24"/>
      <c r="C12" s="24">
        <v>4877.7017400000004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4">
        <v>4877.7017400000004</v>
      </c>
      <c r="Q12" s="32"/>
      <c r="R12" s="32"/>
      <c r="S12" s="32"/>
      <c r="T12" s="32"/>
    </row>
    <row r="13" spans="1:20" ht="153.75" x14ac:dyDescent="0.25">
      <c r="A13" s="21" t="s">
        <v>40</v>
      </c>
      <c r="B13" s="24">
        <v>66000</v>
      </c>
      <c r="C13" s="24"/>
      <c r="D13" s="24"/>
      <c r="E13" s="24"/>
      <c r="F13" s="24"/>
      <c r="G13" s="24">
        <v>-120.05976</v>
      </c>
      <c r="H13" s="24">
        <v>4105</v>
      </c>
      <c r="I13" s="24"/>
      <c r="J13" s="24">
        <v>13000</v>
      </c>
      <c r="K13" s="24"/>
      <c r="L13" s="24">
        <v>14010.8</v>
      </c>
      <c r="M13" s="24">
        <v>7000</v>
      </c>
      <c r="N13" s="24">
        <v>5000</v>
      </c>
      <c r="O13" s="24"/>
      <c r="P13" s="44">
        <v>108995.74024</v>
      </c>
      <c r="Q13" s="32"/>
      <c r="R13" s="32"/>
      <c r="S13" s="32"/>
      <c r="T13" s="32"/>
    </row>
    <row r="14" spans="1:20" ht="90" x14ac:dyDescent="0.25">
      <c r="A14" s="21" t="s">
        <v>41</v>
      </c>
      <c r="B14" s="24"/>
      <c r="C14" s="24">
        <v>6000</v>
      </c>
      <c r="D14" s="24"/>
      <c r="E14" s="24"/>
      <c r="F14" s="24">
        <v>5.1579499999999996</v>
      </c>
      <c r="G14" s="24"/>
      <c r="H14" s="24">
        <v>772.5</v>
      </c>
      <c r="I14" s="24"/>
      <c r="J14" s="24">
        <v>1419.2917299999999</v>
      </c>
      <c r="K14" s="24"/>
      <c r="L14" s="24"/>
      <c r="M14" s="24">
        <v>300.79739000000001</v>
      </c>
      <c r="N14" s="24"/>
      <c r="O14" s="24"/>
      <c r="P14" s="44">
        <v>8497.7470699999994</v>
      </c>
      <c r="Q14" s="32"/>
      <c r="R14" s="32"/>
      <c r="S14" s="32"/>
      <c r="T14" s="32"/>
    </row>
    <row r="15" spans="1:20" ht="128.25" x14ac:dyDescent="0.25">
      <c r="A15" s="21" t="s">
        <v>42</v>
      </c>
      <c r="B15" s="24"/>
      <c r="C15" s="24"/>
      <c r="D15" s="24"/>
      <c r="E15" s="24"/>
      <c r="F15" s="24"/>
      <c r="G15" s="24"/>
      <c r="H15" s="24">
        <v>3.7250000000000001</v>
      </c>
      <c r="I15" s="24"/>
      <c r="J15" s="24"/>
      <c r="K15" s="24"/>
      <c r="L15" s="24"/>
      <c r="M15" s="24"/>
      <c r="N15" s="24"/>
      <c r="O15" s="24"/>
      <c r="P15" s="44">
        <v>3.7250000000000001</v>
      </c>
      <c r="Q15" s="32"/>
      <c r="R15" s="32"/>
      <c r="S15" s="32"/>
      <c r="T15" s="32"/>
    </row>
    <row r="16" spans="1:20" ht="115.5" x14ac:dyDescent="0.25">
      <c r="A16" s="21" t="s">
        <v>43</v>
      </c>
      <c r="B16" s="24">
        <v>5000</v>
      </c>
      <c r="C16" s="24">
        <v>2202.355</v>
      </c>
      <c r="D16" s="24"/>
      <c r="E16" s="24"/>
      <c r="F16" s="24">
        <v>93</v>
      </c>
      <c r="G16" s="24"/>
      <c r="H16" s="24">
        <v>20.099209999999999</v>
      </c>
      <c r="I16" s="24">
        <v>23</v>
      </c>
      <c r="J16" s="24">
        <v>947.5</v>
      </c>
      <c r="K16" s="24"/>
      <c r="L16" s="24">
        <v>100</v>
      </c>
      <c r="M16" s="24"/>
      <c r="N16" s="24"/>
      <c r="O16" s="24"/>
      <c r="P16" s="44">
        <v>8385.9542099999999</v>
      </c>
      <c r="Q16" s="32"/>
      <c r="R16" s="32"/>
      <c r="S16" s="32"/>
      <c r="T16" s="32"/>
    </row>
    <row r="17" spans="1:20" ht="115.5" x14ac:dyDescent="0.25">
      <c r="A17" s="21" t="s">
        <v>44</v>
      </c>
      <c r="B17" s="24">
        <v>48400</v>
      </c>
      <c r="C17" s="24"/>
      <c r="D17" s="24"/>
      <c r="E17" s="24"/>
      <c r="F17" s="24">
        <v>1344.01</v>
      </c>
      <c r="G17" s="24"/>
      <c r="H17" s="24">
        <v>1535</v>
      </c>
      <c r="I17" s="24">
        <v>400</v>
      </c>
      <c r="J17" s="24">
        <v>12000</v>
      </c>
      <c r="K17" s="24"/>
      <c r="L17" s="24">
        <v>1398.3</v>
      </c>
      <c r="M17" s="24">
        <v>700</v>
      </c>
      <c r="N17" s="24"/>
      <c r="O17" s="24"/>
      <c r="P17" s="44">
        <v>65777.31</v>
      </c>
      <c r="Q17" s="32"/>
      <c r="R17" s="32"/>
      <c r="S17" s="32"/>
      <c r="T17" s="32"/>
    </row>
    <row r="18" spans="1:20" ht="90" x14ac:dyDescent="0.25">
      <c r="A18" s="21" t="s">
        <v>45</v>
      </c>
      <c r="B18" s="24"/>
      <c r="C18" s="24"/>
      <c r="D18" s="24"/>
      <c r="E18" s="24"/>
      <c r="F18" s="24">
        <v>53</v>
      </c>
      <c r="G18" s="24"/>
      <c r="H18" s="24">
        <v>70.623999999999995</v>
      </c>
      <c r="I18" s="24"/>
      <c r="J18" s="24"/>
      <c r="K18" s="24"/>
      <c r="L18" s="24"/>
      <c r="M18" s="24"/>
      <c r="N18" s="24"/>
      <c r="O18" s="24"/>
      <c r="P18" s="44">
        <v>123.624</v>
      </c>
      <c r="Q18" s="32"/>
      <c r="R18" s="32"/>
      <c r="S18" s="32"/>
      <c r="T18" s="32"/>
    </row>
    <row r="19" spans="1:20" ht="77.25" x14ac:dyDescent="0.25">
      <c r="A19" s="21" t="s">
        <v>46</v>
      </c>
      <c r="B19" s="24">
        <v>1189.47786</v>
      </c>
      <c r="C19" s="24">
        <v>1374.2565500000001</v>
      </c>
      <c r="D19" s="24">
        <v>296.2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44">
        <v>2859.9344099999998</v>
      </c>
      <c r="Q19" s="32"/>
      <c r="R19" s="32"/>
      <c r="S19" s="32"/>
      <c r="T19" s="32"/>
    </row>
    <row r="20" spans="1:20" ht="166.5" x14ac:dyDescent="0.25">
      <c r="A20" s="21" t="s">
        <v>47</v>
      </c>
      <c r="B20" s="24">
        <v>325.5</v>
      </c>
      <c r="C20" s="24"/>
      <c r="D20" s="24">
        <v>138</v>
      </c>
      <c r="E20" s="24"/>
      <c r="F20" s="24"/>
      <c r="G20" s="24"/>
      <c r="H20" s="24"/>
      <c r="I20" s="24"/>
      <c r="J20" s="24">
        <v>65.046999999999997</v>
      </c>
      <c r="K20" s="24"/>
      <c r="L20" s="24"/>
      <c r="M20" s="24"/>
      <c r="N20" s="24"/>
      <c r="O20" s="24"/>
      <c r="P20" s="44">
        <v>528.54700000000003</v>
      </c>
      <c r="Q20" s="32"/>
      <c r="R20" s="32"/>
      <c r="S20" s="32"/>
      <c r="T20" s="32"/>
    </row>
    <row r="21" spans="1:20" ht="39" x14ac:dyDescent="0.25">
      <c r="A21" s="21" t="s">
        <v>48</v>
      </c>
      <c r="B21" s="24"/>
      <c r="C21" s="24">
        <v>198.8</v>
      </c>
      <c r="D21" s="24"/>
      <c r="E21" s="24"/>
      <c r="F21" s="24">
        <v>48.707999999999998</v>
      </c>
      <c r="G21" s="24"/>
      <c r="H21" s="24">
        <v>56.231999999999999</v>
      </c>
      <c r="I21" s="24"/>
      <c r="J21" s="24">
        <v>112.464</v>
      </c>
      <c r="K21" s="24"/>
      <c r="L21" s="24"/>
      <c r="M21" s="24"/>
      <c r="N21" s="24"/>
      <c r="O21" s="24">
        <v>112.464</v>
      </c>
      <c r="P21" s="44">
        <v>528.66800000000001</v>
      </c>
      <c r="Q21" s="32"/>
      <c r="R21" s="32"/>
      <c r="S21" s="32"/>
      <c r="T21" s="32"/>
    </row>
    <row r="22" spans="1:20" ht="77.25" x14ac:dyDescent="0.25">
      <c r="A22" s="21" t="s">
        <v>49</v>
      </c>
      <c r="B22" s="24"/>
      <c r="C22" s="24"/>
      <c r="D22" s="24"/>
      <c r="E22" s="24"/>
      <c r="F22" s="24"/>
      <c r="G22" s="24"/>
      <c r="H22" s="24"/>
      <c r="I22" s="24"/>
      <c r="J22" s="24">
        <v>140.29092</v>
      </c>
      <c r="K22" s="24"/>
      <c r="L22" s="24"/>
      <c r="M22" s="24"/>
      <c r="N22" s="24"/>
      <c r="O22" s="24"/>
      <c r="P22" s="44">
        <v>140.29092</v>
      </c>
      <c r="Q22" s="32"/>
      <c r="R22" s="32"/>
      <c r="S22" s="32"/>
      <c r="T22" s="32"/>
    </row>
    <row r="23" spans="1:20" ht="39" x14ac:dyDescent="0.25">
      <c r="A23" s="21" t="s">
        <v>50</v>
      </c>
      <c r="B23" s="24"/>
      <c r="C23" s="24"/>
      <c r="D23" s="24"/>
      <c r="E23" s="24"/>
      <c r="F23" s="24"/>
      <c r="G23" s="24"/>
      <c r="H23" s="24"/>
      <c r="I23" s="24"/>
      <c r="J23" s="24"/>
      <c r="K23" s="24">
        <v>4534.2325899999996</v>
      </c>
      <c r="L23" s="24"/>
      <c r="M23" s="24"/>
      <c r="N23" s="24"/>
      <c r="O23" s="24"/>
      <c r="P23" s="44">
        <v>4534.2325899999996</v>
      </c>
      <c r="Q23" s="32"/>
      <c r="R23" s="32"/>
      <c r="S23" s="32"/>
      <c r="T23" s="32"/>
    </row>
    <row r="24" spans="1:20" ht="64.5" x14ac:dyDescent="0.25">
      <c r="A24" s="21" t="s">
        <v>51</v>
      </c>
      <c r="B24" s="24"/>
      <c r="C24" s="24"/>
      <c r="D24" s="24"/>
      <c r="E24" s="24"/>
      <c r="F24" s="24"/>
      <c r="G24" s="24"/>
      <c r="H24" s="24"/>
      <c r="I24" s="24">
        <v>300</v>
      </c>
      <c r="J24" s="24"/>
      <c r="K24" s="24"/>
      <c r="L24" s="24"/>
      <c r="M24" s="24"/>
      <c r="N24" s="24"/>
      <c r="O24" s="24"/>
      <c r="P24" s="44">
        <v>300</v>
      </c>
      <c r="Q24" s="32"/>
      <c r="R24" s="32"/>
      <c r="S24" s="32"/>
      <c r="T24" s="32"/>
    </row>
    <row r="25" spans="1:20" ht="51.75" x14ac:dyDescent="0.25">
      <c r="A25" s="21" t="s">
        <v>52</v>
      </c>
      <c r="B25" s="24">
        <v>13413.872429999999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44">
        <v>13413.872429999999</v>
      </c>
      <c r="Q25" s="32"/>
      <c r="R25" s="32"/>
      <c r="S25" s="32"/>
      <c r="T25" s="32"/>
    </row>
    <row r="26" spans="1:20" ht="26.25" x14ac:dyDescent="0.25">
      <c r="A26" s="21" t="s">
        <v>53</v>
      </c>
      <c r="B26" s="24"/>
      <c r="C26" s="24"/>
      <c r="D26" s="24"/>
      <c r="E26" s="24"/>
      <c r="F26" s="24"/>
      <c r="G26" s="24"/>
      <c r="H26" s="24"/>
      <c r="I26" s="24"/>
      <c r="J26" s="24"/>
      <c r="K26" s="24">
        <v>151.96960000000001</v>
      </c>
      <c r="L26" s="24"/>
      <c r="M26" s="24"/>
      <c r="N26" s="24"/>
      <c r="O26" s="24"/>
      <c r="P26" s="44">
        <v>151.96960000000001</v>
      </c>
      <c r="Q26" s="32"/>
      <c r="R26" s="32"/>
      <c r="S26" s="32"/>
      <c r="T26" s="32"/>
    </row>
    <row r="27" spans="1:20" ht="39" x14ac:dyDescent="0.25">
      <c r="A27" s="21" t="s">
        <v>54</v>
      </c>
      <c r="B27" s="24"/>
      <c r="C27" s="24"/>
      <c r="D27" s="24">
        <v>126.925</v>
      </c>
      <c r="E27" s="24">
        <v>55.558329999999998</v>
      </c>
      <c r="F27" s="24">
        <v>21.341670000000001</v>
      </c>
      <c r="G27" s="24">
        <v>102.55833</v>
      </c>
      <c r="H27" s="24">
        <v>36.808329999999998</v>
      </c>
      <c r="I27" s="24">
        <v>3.7833299999999999</v>
      </c>
      <c r="J27" s="24">
        <v>215.75</v>
      </c>
      <c r="K27" s="24">
        <v>34.35</v>
      </c>
      <c r="L27" s="24">
        <v>62.716670000000001</v>
      </c>
      <c r="M27" s="24">
        <v>54.291670000000003</v>
      </c>
      <c r="N27" s="24">
        <v>52.983330000000002</v>
      </c>
      <c r="O27" s="24">
        <v>19.191669999999998</v>
      </c>
      <c r="P27" s="44">
        <v>786.25833</v>
      </c>
      <c r="Q27" s="32"/>
      <c r="R27" s="32"/>
      <c r="S27" s="32"/>
      <c r="T27" s="32"/>
    </row>
    <row r="28" spans="1:20" ht="39" x14ac:dyDescent="0.25">
      <c r="A28" s="21" t="s">
        <v>55</v>
      </c>
      <c r="B28" s="24"/>
      <c r="C28" s="24"/>
      <c r="D28" s="24"/>
      <c r="E28" s="24">
        <v>114.255</v>
      </c>
      <c r="F28" s="24"/>
      <c r="G28" s="24">
        <v>81.855000000000004</v>
      </c>
      <c r="H28" s="24"/>
      <c r="I28" s="24"/>
      <c r="J28" s="24"/>
      <c r="K28" s="24">
        <v>68.552999999999997</v>
      </c>
      <c r="L28" s="24"/>
      <c r="M28" s="24"/>
      <c r="N28" s="24">
        <v>137.10599999999999</v>
      </c>
      <c r="O28" s="24"/>
      <c r="P28" s="44">
        <v>401.76900000000001</v>
      </c>
      <c r="Q28" s="32"/>
      <c r="R28" s="32"/>
      <c r="S28" s="32"/>
      <c r="T28" s="32"/>
    </row>
    <row r="29" spans="1:20" x14ac:dyDescent="0.25">
      <c r="A29" s="22" t="s">
        <v>56</v>
      </c>
      <c r="B29" s="25">
        <v>190288.14767000001</v>
      </c>
      <c r="C29" s="25">
        <v>24231.723409999999</v>
      </c>
      <c r="D29" s="25">
        <v>50529.625999999997</v>
      </c>
      <c r="E29" s="25">
        <v>1700.81333</v>
      </c>
      <c r="F29" s="25">
        <v>2406.7176199999999</v>
      </c>
      <c r="G29" s="25">
        <v>12119.60355</v>
      </c>
      <c r="H29" s="25">
        <v>14518.4254</v>
      </c>
      <c r="I29" s="25">
        <v>16432.94599</v>
      </c>
      <c r="J29" s="25">
        <v>32719.572120000001</v>
      </c>
      <c r="K29" s="25">
        <v>21158.330190000001</v>
      </c>
      <c r="L29" s="25">
        <v>15909.06667</v>
      </c>
      <c r="M29" s="25">
        <v>10050.699619999999</v>
      </c>
      <c r="N29" s="25">
        <v>6373.13033</v>
      </c>
      <c r="O29" s="25">
        <v>131.65566999999999</v>
      </c>
      <c r="P29" s="44">
        <v>398570.45757000003</v>
      </c>
      <c r="Q29" s="40"/>
      <c r="R29" s="40"/>
      <c r="S29" s="40"/>
      <c r="T29" s="40"/>
    </row>
    <row r="30" spans="1:20" x14ac:dyDescent="0.2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20" x14ac:dyDescent="0.25">
      <c r="A31" s="36" t="s">
        <v>30</v>
      </c>
      <c r="B31" s="45">
        <f>Учреждения!B82+'Муниципальные районы'!P29</f>
        <v>2928954.5827100002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</row>
    <row r="32" spans="1:20" ht="32.25" customHeight="1" x14ac:dyDescent="0.25">
      <c r="A32" s="36" t="str">
        <f>CONCATENATE("Остатки бюджетных средств на ",C2,"г.")</f>
        <v>Остатки бюджетных средств на 13.11.2021г.</v>
      </c>
      <c r="B32" s="45">
        <v>2920267.3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</sheetData>
  <pageMargins left="0.17" right="0.15748031496062992" top="0.31496062992125984" bottom="0.31496062992125984" header="0.15748031496062992" footer="0.15748031496062992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2021-11-18T02:06:21Z</dcterms:modified>
</cp:coreProperties>
</file>