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районы'!$A$1:$P$31</definedName>
    <definedName name="_xlnm.Print_Area" localSheetId="0">Учреждения!$A$1:$E$90</definedName>
  </definedNames>
  <calcPr calcId="162913"/>
</workbook>
</file>

<file path=xl/calcChain.xml><?xml version="1.0" encoding="utf-8"?>
<calcChain xmlns="http://schemas.openxmlformats.org/spreadsheetml/2006/main">
  <c r="E8" i="1" l="1"/>
  <c r="E50" i="1"/>
  <c r="E9" i="1"/>
  <c r="B29" i="2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<sst xmlns="http://schemas.openxmlformats.org/spreadsheetml/2006/main" count="133" uniqueCount="132">
  <si>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</si>
  <si>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</si>
  <si>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</si>
  <si>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</si>
  <si>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</si>
  <si>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</si>
  <si>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</si>
  <si>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</si>
  <si>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</si>
  <si>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</si>
  <si>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</si>
  <si>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</si>
  <si>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</si>
  <si>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</si>
  <si>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</si>
  <si>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</si>
  <si>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</si>
  <si>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</si>
  <si>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</si>
  <si>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</si>
  <si>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</si>
  <si>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</si>
  <si>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</si>
  <si>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</si>
  <si>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</si>
  <si>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</si>
  <si>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</si>
  <si>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</si>
  <si>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</si>
  <si>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</si>
  <si>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</si>
  <si>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</si>
  <si>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</si>
  <si>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</si>
  <si>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</si>
  <si>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</si>
  <si>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</si>
  <si>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</si>
  <si>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</si>
  <si>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</si>
  <si>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</si>
  <si>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</si>
  <si>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</si>
  <si>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</si>
  <si>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</si>
  <si>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</si>
  <si>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</si>
  <si>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</si>
  <si>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</si>
  <si>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</si>
  <si>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</si>
  <si>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</si>
  <si>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</si>
  <si>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</si>
  <si>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</si>
  <si>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19.11.2021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</si>
  <si>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</si>
  <si>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</si>
  <si>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</si>
  <si>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</si>
  <si>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</si>
  <si>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</si>
  <si>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</si>
  <si>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</si>
  <si>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</si>
  <si>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</si>
  <si>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</si>
  <si>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</si>
  <si>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</si>
  <si>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</si>
  <si>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</si>
  <si>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</si>
  <si>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</si>
  <si>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</si>
  <si>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</si>
  <si>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</si>
  <si>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</si>
  <si>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</si>
  <si>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</si>
  <si>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</si>
  <si>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</si>
  <si>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</si>
  <si>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</si>
  <si>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</si>
  <si>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</si>
  <si>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</si>
  <si>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</si>
  <si>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</si>
  <si>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</si>
  <si>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</si>
  <si>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</si>
  <si>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15.11.2021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</si>
  <si>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</si>
  <si>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</si>
  <si>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</si>
  <si>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</si>
  <si>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</si>
  <si>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</si>
  <si>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</si>
  <si>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</si>
  <si>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</si>
  <si>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повышение эффективности службы занятости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</si>
  <si>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</si>
  <si>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</si>
  <si>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</si>
  <si>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</si>
  <si>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</si>
  <si>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</si>
  <si>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</si>
  <si>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</si>
  <si>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</si>
  <si>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государственную поддержку малого и среднего предпринимательства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</si>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</sst>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6" fillId="0" borderId="0"/>
    <xf numFmtId="0" fontId="16" fillId="0" borderId="0" applyNumberFormat="0" applyBorder="0" applyAlignment="0"/>
    <xf numFmtId="0" fontId="17" fillId="0" borderId="0" applyNumberFormat="0" applyBorder="0" applyAlignment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/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3" fillId="0" borderId="4" xfId="1" applyFont="1" applyFill="1" applyBorder="1" applyAlignment="1" applyProtection="1">
      <alignment wrapText="1"/>
    </xf>
    <xf numFmtId="0" fontId="12" fillId="0" borderId="4" xfId="0" applyFont="1" applyBorder="1" applyAlignment="1">
      <alignment wrapText="1"/>
    </xf>
    <xf numFmtId="164" fontId="3" fillId="0" borderId="4" xfId="1" applyNumberFormat="1" applyFont="1" applyFill="1" applyBorder="1" applyAlignment="1" applyProtection="1">
      <alignment wrapText="1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25" customWidth="1"/>
    <col min="2" max="2" width="13.85546875" style="25" customWidth="1"/>
    <col min="3" max="3" width="17.85546875" style="25" customWidth="1"/>
    <col min="4" max="4" width="18.42578125" style="25" customWidth="1"/>
    <col min="5" max="5" width="12.42578125" style="25" customWidth="1"/>
    <col min="6" max="6" width="12.5703125" style="25" customWidth="1"/>
    <col min="7" max="7" width="16" style="25" bestFit="1" customWidth="1"/>
    <col min="8" max="8" width="8.7109375" style="25"/>
    <col min="9" max="9" width="10.140625" style="25" bestFit="1" customWidth="1"/>
    <col min="10" max="16384" width="8.7109375" style="25"/>
  </cols>
  <sheetData>
    <row r="1" spans="1:15" ht="15.75" x14ac:dyDescent="0.25">
      <c r="A1" s="40" t="s">
        <v>0</v>
      </c>
      <c r="B1" s="40"/>
      <c r="C1" s="40"/>
      <c r="D1" s="40"/>
      <c r="E1" s="40"/>
      <c r="F1" s="31" t="s">
        <v>91</v>
      </c>
      <c r="G1" s="32" t="str">
        <f>TEXT(F1,"[$-FC19]ДД ММММ")</f>
        <v>15 ноября</v>
      </c>
      <c r="H1" s="32" t="str">
        <f>TEXT(F1,"[$-FC19]ДД.ММ.ГГГ \г")</f>
        <v>15.11.2021 г</v>
      </c>
    </row>
    <row r="2" spans="1:15" ht="15.75" x14ac:dyDescent="0.25">
      <c r="A2" s="40" t="str">
        <f>CONCATENATE("с ",G1," по ",G2,"ода")</f>
        <v>с 15 ноября по 19 ноября 2021 года</v>
      </c>
      <c r="B2" s="40"/>
      <c r="C2" s="40"/>
      <c r="D2" s="40"/>
      <c r="E2" s="40"/>
      <c r="F2" s="31" t="s">
        <v>55</v>
      </c>
      <c r="G2" s="32" t="str">
        <f>TEXT(F2,"[$-FC19]ДД ММММ ГГГ \г")</f>
        <v>19 ноября 2021 г</v>
      </c>
      <c r="H2" s="32" t="str">
        <f>TEXT(F2,"[$-FC19]ДД.ММ.ГГГ \г")</f>
        <v>19.11.2021 г</v>
      </c>
      <c r="I2" s="33"/>
    </row>
    <row r="3" spans="1:15" x14ac:dyDescent="0.25">
      <c r="A3" s="1"/>
      <c r="B3" s="2"/>
      <c r="C3" s="2"/>
      <c r="D3" s="2"/>
      <c r="E3" s="3"/>
    </row>
    <row r="4" spans="1:15" x14ac:dyDescent="0.25">
      <c r="A4" s="4"/>
      <c r="B4" s="5"/>
      <c r="C4" s="5"/>
      <c r="D4" s="6"/>
      <c r="E4" s="7" t="s">
        <v>1</v>
      </c>
    </row>
    <row r="5" spans="1:15" x14ac:dyDescent="0.25">
      <c r="A5" s="41" t="str">
        <f>CONCATENATE("Остатки средств на ",H1,".")</f>
        <v>Остатки средств на 15.11.2021 г.</v>
      </c>
      <c r="B5" s="42"/>
      <c r="C5" s="42"/>
      <c r="D5" s="43"/>
      <c r="E5" s="61">
        <v>2920267.3</v>
      </c>
      <c r="F5" s="33"/>
    </row>
    <row r="6" spans="1:15" x14ac:dyDescent="0.25">
      <c r="A6" s="9"/>
      <c r="B6" s="10"/>
      <c r="C6" s="10"/>
      <c r="D6" s="10"/>
      <c r="E6" s="11"/>
    </row>
    <row r="7" spans="1:15" x14ac:dyDescent="0.25">
      <c r="A7" s="47" t="s">
        <v>2</v>
      </c>
      <c r="B7" s="48"/>
      <c r="C7" s="48"/>
      <c r="D7" s="48"/>
      <c r="E7" s="12"/>
    </row>
    <row r="8" spans="1:15" x14ac:dyDescent="0.25">
      <c r="A8" s="44" t="s">
        <v>3</v>
      </c>
      <c r="B8" s="48"/>
      <c r="C8" s="48"/>
      <c r="D8" s="48"/>
      <c r="E8" s="8">
        <f>E50-E9</f>
        <v>359312.0674900001</v>
      </c>
    </row>
    <row r="9" spans="1:15" x14ac:dyDescent="0.25">
      <c r="A9" s="49" t="s">
        <v>4</v>
      </c>
      <c r="B9" s="48"/>
      <c r="C9" s="48"/>
      <c r="D9" s="48"/>
      <c r="E9" s="52">
        <f>SUM(E10:E49)</f>
        <v>182554.8</v>
      </c>
    </row>
    <row r="10" spans="1:15" s="70" customFormat="1" ht="18.75" customHeight="1" x14ac:dyDescent="0.25">
      <c r="A10" s="72" t="s">
        <v>92</v>
      </c>
      <c r="B10" s="73"/>
      <c r="C10" s="73"/>
      <c r="D10" s="73"/>
      <c r="E10" s="74">
        <v>12981.3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s="70" customFormat="1" ht="34.5" customHeight="1" x14ac:dyDescent="0.25">
      <c r="A11" s="72" t="s">
        <v>93</v>
      </c>
      <c r="B11" s="73"/>
      <c r="C11" s="73"/>
      <c r="D11" s="73"/>
      <c r="E11" s="74">
        <v>2161.3000000000002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s="70" customFormat="1" ht="48" customHeight="1" x14ac:dyDescent="0.25">
      <c r="A12" s="72" t="s">
        <v>94</v>
      </c>
      <c r="B12" s="73"/>
      <c r="C12" s="73"/>
      <c r="D12" s="73"/>
      <c r="E12" s="74">
        <v>2850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s="70" customFormat="1" ht="21" customHeight="1" x14ac:dyDescent="0.25">
      <c r="A13" s="72" t="s">
        <v>95</v>
      </c>
      <c r="B13" s="73"/>
      <c r="C13" s="73"/>
      <c r="D13" s="73"/>
      <c r="E13" s="74">
        <v>2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s="70" customFormat="1" ht="45" customHeight="1" x14ac:dyDescent="0.25">
      <c r="A14" s="72" t="s">
        <v>96</v>
      </c>
      <c r="B14" s="73"/>
      <c r="C14" s="73"/>
      <c r="D14" s="73"/>
      <c r="E14" s="74">
        <v>912.4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s="70" customFormat="1" ht="18.75" customHeight="1" x14ac:dyDescent="0.25">
      <c r="A15" s="72" t="s">
        <v>97</v>
      </c>
      <c r="B15" s="73"/>
      <c r="C15" s="73"/>
      <c r="D15" s="73"/>
      <c r="E15" s="74">
        <v>1.2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s="70" customFormat="1" ht="30.75" customHeight="1" x14ac:dyDescent="0.25">
      <c r="A16" s="72" t="s">
        <v>98</v>
      </c>
      <c r="B16" s="73"/>
      <c r="C16" s="73"/>
      <c r="D16" s="73"/>
      <c r="E16" s="74">
        <v>29.4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s="70" customFormat="1" ht="36" customHeight="1" x14ac:dyDescent="0.25">
      <c r="A17" s="72" t="s">
        <v>99</v>
      </c>
      <c r="B17" s="73"/>
      <c r="C17" s="73"/>
      <c r="D17" s="73"/>
      <c r="E17" s="74">
        <v>84.3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s="70" customFormat="1" ht="49.5" customHeight="1" x14ac:dyDescent="0.25">
      <c r="A18" s="72" t="s">
        <v>100</v>
      </c>
      <c r="B18" s="73"/>
      <c r="C18" s="73"/>
      <c r="D18" s="73"/>
      <c r="E18" s="74">
        <v>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s="70" customFormat="1" ht="18.75" customHeight="1" x14ac:dyDescent="0.25">
      <c r="A19" s="72" t="s">
        <v>101</v>
      </c>
      <c r="B19" s="73"/>
      <c r="C19" s="73"/>
      <c r="D19" s="73"/>
      <c r="E19" s="74">
        <v>345.9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s="70" customFormat="1" ht="37.5" customHeight="1" x14ac:dyDescent="0.25">
      <c r="A20" s="72" t="s">
        <v>102</v>
      </c>
      <c r="B20" s="73"/>
      <c r="C20" s="73"/>
      <c r="D20" s="73"/>
      <c r="E20" s="74">
        <v>7577.1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s="70" customFormat="1" ht="36" customHeight="1" x14ac:dyDescent="0.25">
      <c r="A21" s="72" t="s">
        <v>103</v>
      </c>
      <c r="B21" s="73"/>
      <c r="C21" s="73"/>
      <c r="D21" s="73"/>
      <c r="E21" s="74">
        <v>15056.8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s="70" customFormat="1" ht="48.75" customHeight="1" x14ac:dyDescent="0.25">
      <c r="A22" s="72" t="s">
        <v>104</v>
      </c>
      <c r="B22" s="73"/>
      <c r="C22" s="73"/>
      <c r="D22" s="73"/>
      <c r="E22" s="74">
        <v>16469.400000000001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s="70" customFormat="1" ht="33" customHeight="1" x14ac:dyDescent="0.25">
      <c r="A23" s="72" t="s">
        <v>105</v>
      </c>
      <c r="B23" s="73"/>
      <c r="C23" s="73"/>
      <c r="D23" s="73"/>
      <c r="E23" s="74">
        <v>1510.5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s="70" customFormat="1" ht="34.5" customHeight="1" x14ac:dyDescent="0.25">
      <c r="A24" s="72" t="s">
        <v>106</v>
      </c>
      <c r="B24" s="73"/>
      <c r="C24" s="73"/>
      <c r="D24" s="73"/>
      <c r="E24" s="74">
        <v>81.599999999999994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s="70" customFormat="1" ht="34.5" customHeight="1" x14ac:dyDescent="0.25">
      <c r="A25" s="72" t="s">
        <v>107</v>
      </c>
      <c r="B25" s="73"/>
      <c r="C25" s="73"/>
      <c r="D25" s="73"/>
      <c r="E25" s="74">
        <v>2925.6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s="70" customFormat="1" ht="32.25" customHeight="1" x14ac:dyDescent="0.25">
      <c r="A26" s="72" t="s">
        <v>108</v>
      </c>
      <c r="B26" s="73"/>
      <c r="C26" s="73"/>
      <c r="D26" s="73"/>
      <c r="E26" s="74">
        <v>462.2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s="70" customFormat="1" ht="27.75" customHeight="1" x14ac:dyDescent="0.25">
      <c r="A27" s="72" t="s">
        <v>109</v>
      </c>
      <c r="B27" s="73"/>
      <c r="C27" s="73"/>
      <c r="D27" s="73"/>
      <c r="E27" s="74">
        <v>285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s="70" customFormat="1" ht="18.75" customHeight="1" x14ac:dyDescent="0.25">
      <c r="A28" s="72" t="s">
        <v>110</v>
      </c>
      <c r="B28" s="73"/>
      <c r="C28" s="73"/>
      <c r="D28" s="73"/>
      <c r="E28" s="74">
        <v>1293.4000000000001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s="70" customFormat="1" ht="32.25" customHeight="1" x14ac:dyDescent="0.25">
      <c r="A29" s="72" t="s">
        <v>111</v>
      </c>
      <c r="B29" s="73"/>
      <c r="C29" s="73"/>
      <c r="D29" s="73"/>
      <c r="E29" s="74">
        <v>4779.3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s="70" customFormat="1" ht="18.75" customHeight="1" x14ac:dyDescent="0.25">
      <c r="A30" s="72" t="s">
        <v>112</v>
      </c>
      <c r="B30" s="73"/>
      <c r="C30" s="73"/>
      <c r="D30" s="73"/>
      <c r="E30" s="74">
        <v>910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s="70" customFormat="1" ht="18.75" customHeight="1" x14ac:dyDescent="0.25">
      <c r="A31" s="72" t="s">
        <v>113</v>
      </c>
      <c r="B31" s="73"/>
      <c r="C31" s="73"/>
      <c r="D31" s="73"/>
      <c r="E31" s="74">
        <v>814.1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s="70" customFormat="1" ht="50.25" customHeight="1" x14ac:dyDescent="0.25">
      <c r="A32" s="72" t="s">
        <v>114</v>
      </c>
      <c r="B32" s="73"/>
      <c r="C32" s="73"/>
      <c r="D32" s="73"/>
      <c r="E32" s="74">
        <v>3605.8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s="70" customFormat="1" ht="33.75" customHeight="1" x14ac:dyDescent="0.25">
      <c r="A33" s="72" t="s">
        <v>115</v>
      </c>
      <c r="B33" s="73"/>
      <c r="C33" s="73"/>
      <c r="D33" s="73"/>
      <c r="E33" s="74">
        <v>0.7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s="70" customFormat="1" ht="35.25" customHeight="1" x14ac:dyDescent="0.25">
      <c r="A34" s="72" t="s">
        <v>116</v>
      </c>
      <c r="B34" s="73"/>
      <c r="C34" s="73"/>
      <c r="D34" s="73"/>
      <c r="E34" s="74">
        <v>2634.9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s="70" customFormat="1" ht="35.25" customHeight="1" x14ac:dyDescent="0.25">
      <c r="A35" s="72" t="s">
        <v>117</v>
      </c>
      <c r="B35" s="73"/>
      <c r="C35" s="73"/>
      <c r="D35" s="73"/>
      <c r="E35" s="74">
        <v>0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1:15" s="70" customFormat="1" ht="18.75" customHeight="1" x14ac:dyDescent="0.25">
      <c r="A36" s="72" t="s">
        <v>118</v>
      </c>
      <c r="B36" s="73"/>
      <c r="C36" s="73"/>
      <c r="D36" s="73"/>
      <c r="E36" s="74">
        <v>9911.7999999999993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5" s="70" customFormat="1" ht="35.25" customHeight="1" x14ac:dyDescent="0.25">
      <c r="A37" s="72" t="s">
        <v>119</v>
      </c>
      <c r="B37" s="73"/>
      <c r="C37" s="73"/>
      <c r="D37" s="73"/>
      <c r="E37" s="74">
        <v>30.2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s="70" customFormat="1" ht="33.75" customHeight="1" x14ac:dyDescent="0.25">
      <c r="A38" s="72" t="s">
        <v>120</v>
      </c>
      <c r="B38" s="73"/>
      <c r="C38" s="73"/>
      <c r="D38" s="73"/>
      <c r="E38" s="74">
        <v>0.3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5" s="70" customFormat="1" ht="36" customHeight="1" x14ac:dyDescent="0.25">
      <c r="A39" s="72" t="s">
        <v>121</v>
      </c>
      <c r="B39" s="73"/>
      <c r="C39" s="73"/>
      <c r="D39" s="73"/>
      <c r="E39" s="74">
        <v>4475.3999999999996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15" s="70" customFormat="1" ht="45.75" customHeight="1" x14ac:dyDescent="0.25">
      <c r="A40" s="72" t="s">
        <v>122</v>
      </c>
      <c r="B40" s="73"/>
      <c r="C40" s="73"/>
      <c r="D40" s="73"/>
      <c r="E40" s="74">
        <v>19.8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s="70" customFormat="1" ht="48" customHeight="1" x14ac:dyDescent="0.25">
      <c r="A41" s="72" t="s">
        <v>123</v>
      </c>
      <c r="B41" s="73"/>
      <c r="C41" s="73"/>
      <c r="D41" s="73"/>
      <c r="E41" s="74">
        <v>47.6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s="70" customFormat="1" ht="22.5" customHeight="1" x14ac:dyDescent="0.25">
      <c r="A42" s="72" t="s">
        <v>124</v>
      </c>
      <c r="B42" s="73"/>
      <c r="C42" s="73"/>
      <c r="D42" s="73"/>
      <c r="E42" s="74">
        <v>3094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s="70" customFormat="1" ht="18.75" customHeight="1" x14ac:dyDescent="0.25">
      <c r="A43" s="72" t="s">
        <v>125</v>
      </c>
      <c r="B43" s="73"/>
      <c r="C43" s="73"/>
      <c r="D43" s="73"/>
      <c r="E43" s="74">
        <v>987.2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s="70" customFormat="1" ht="37.5" customHeight="1" x14ac:dyDescent="0.25">
      <c r="A44" s="72" t="s">
        <v>126</v>
      </c>
      <c r="B44" s="73"/>
      <c r="C44" s="73"/>
      <c r="D44" s="73"/>
      <c r="E44" s="74">
        <v>325.89999999999998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s="70" customFormat="1" ht="34.5" customHeight="1" x14ac:dyDescent="0.25">
      <c r="A45" s="72" t="s">
        <v>127</v>
      </c>
      <c r="B45" s="73"/>
      <c r="C45" s="73"/>
      <c r="D45" s="73"/>
      <c r="E45" s="74">
        <v>7042.6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s="70" customFormat="1" ht="29.25" customHeight="1" x14ac:dyDescent="0.25">
      <c r="A46" s="72" t="s">
        <v>128</v>
      </c>
      <c r="B46" s="73"/>
      <c r="C46" s="73"/>
      <c r="D46" s="73"/>
      <c r="E46" s="74">
        <v>62355.5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s="70" customFormat="1" ht="36" customHeight="1" x14ac:dyDescent="0.25">
      <c r="A47" s="72" t="s">
        <v>129</v>
      </c>
      <c r="B47" s="73"/>
      <c r="C47" s="73"/>
      <c r="D47" s="73"/>
      <c r="E47" s="74">
        <v>3950.5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s="70" customFormat="1" ht="37.5" customHeight="1" x14ac:dyDescent="0.25">
      <c r="A48" s="72" t="s">
        <v>130</v>
      </c>
      <c r="B48" s="73"/>
      <c r="C48" s="73"/>
      <c r="D48" s="73"/>
      <c r="E48" s="74">
        <v>11280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s="70" customFormat="1" ht="33" customHeight="1" x14ac:dyDescent="0.25">
      <c r="A49" s="72" t="s">
        <v>131</v>
      </c>
      <c r="B49" s="73"/>
      <c r="C49" s="73"/>
      <c r="D49" s="73"/>
      <c r="E49" s="74">
        <v>1259.8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x14ac:dyDescent="0.25">
      <c r="A50" s="67" t="s">
        <v>5</v>
      </c>
      <c r="B50" s="68"/>
      <c r="C50" s="68"/>
      <c r="D50" s="69"/>
      <c r="E50" s="51">
        <f>'Муниципальные районы'!B29-Учреждения!E5+'Муниципальные районы'!B30</f>
        <v>541866.86749000009</v>
      </c>
      <c r="F50" s="58"/>
      <c r="G50" s="58"/>
      <c r="H50" s="58"/>
      <c r="I50" s="58"/>
    </row>
    <row r="51" spans="1:15" x14ac:dyDescent="0.25">
      <c r="A51" s="53"/>
      <c r="B51" s="54"/>
      <c r="C51" s="54"/>
      <c r="D51" s="50"/>
      <c r="E51" s="55"/>
      <c r="F51" s="58"/>
      <c r="G51" s="58"/>
      <c r="H51" s="58"/>
      <c r="I51" s="58"/>
    </row>
    <row r="52" spans="1:15" ht="15" customHeight="1" x14ac:dyDescent="0.25">
      <c r="A52" s="45" t="s">
        <v>14</v>
      </c>
      <c r="B52" s="65" t="s">
        <v>6</v>
      </c>
      <c r="C52" s="62" t="s">
        <v>7</v>
      </c>
      <c r="D52" s="63"/>
      <c r="E52" s="64"/>
      <c r="F52" s="58"/>
      <c r="G52" s="58"/>
      <c r="H52" s="58"/>
      <c r="I52" s="58"/>
    </row>
    <row r="53" spans="1:15" ht="90" x14ac:dyDescent="0.25">
      <c r="A53" s="46"/>
      <c r="B53" s="66"/>
      <c r="C53" s="56" t="s">
        <v>8</v>
      </c>
      <c r="D53" s="56" t="s">
        <v>9</v>
      </c>
      <c r="E53" s="56" t="s">
        <v>10</v>
      </c>
      <c r="F53" s="58"/>
      <c r="G53" s="58"/>
      <c r="H53" s="58"/>
      <c r="I53" s="58"/>
    </row>
    <row r="54" spans="1:15" x14ac:dyDescent="0.25">
      <c r="A54" s="57" t="s">
        <v>56</v>
      </c>
      <c r="B54" s="60">
        <v>306.01490000000001</v>
      </c>
      <c r="C54" s="60"/>
      <c r="D54" s="60"/>
      <c r="E54" s="60"/>
      <c r="F54" s="59"/>
      <c r="G54" s="58"/>
      <c r="H54" s="58"/>
      <c r="I54" s="58"/>
    </row>
    <row r="55" spans="1:15" x14ac:dyDescent="0.25">
      <c r="A55" s="57" t="s">
        <v>57</v>
      </c>
      <c r="B55" s="60">
        <v>69.099999999999994</v>
      </c>
      <c r="C55" s="60"/>
      <c r="D55" s="60"/>
      <c r="E55" s="60"/>
      <c r="F55" s="59"/>
      <c r="G55" s="58"/>
      <c r="H55" s="58"/>
      <c r="I55" s="58"/>
    </row>
    <row r="56" spans="1:15" x14ac:dyDescent="0.25">
      <c r="A56" s="57" t="s">
        <v>58</v>
      </c>
      <c r="B56" s="60">
        <v>1800</v>
      </c>
      <c r="C56" s="60">
        <v>1800</v>
      </c>
      <c r="D56" s="60"/>
      <c r="E56" s="60"/>
      <c r="F56" s="59"/>
      <c r="G56" s="58"/>
      <c r="H56" s="58"/>
      <c r="I56" s="58"/>
    </row>
    <row r="57" spans="1:15" x14ac:dyDescent="0.25">
      <c r="A57" s="57" t="s">
        <v>59</v>
      </c>
      <c r="B57" s="60">
        <v>16721.8</v>
      </c>
      <c r="C57" s="60">
        <v>6435</v>
      </c>
      <c r="D57" s="60"/>
      <c r="E57" s="60">
        <v>30</v>
      </c>
      <c r="F57" s="59"/>
      <c r="G57" s="58"/>
      <c r="H57" s="58"/>
      <c r="I57" s="58"/>
    </row>
    <row r="58" spans="1:15" ht="30" x14ac:dyDescent="0.25">
      <c r="A58" s="57" t="s">
        <v>60</v>
      </c>
      <c r="B58" s="60">
        <v>15084.609259999999</v>
      </c>
      <c r="C58" s="60">
        <v>1363.9881499999999</v>
      </c>
      <c r="D58" s="60"/>
      <c r="E58" s="60">
        <v>1627.2829999999999</v>
      </c>
      <c r="F58" s="59"/>
      <c r="G58" s="58"/>
      <c r="H58" s="58"/>
      <c r="I58" s="58"/>
    </row>
    <row r="59" spans="1:15" x14ac:dyDescent="0.25">
      <c r="A59" s="13" t="s">
        <v>61</v>
      </c>
      <c r="B59" s="36">
        <v>471.41827000000001</v>
      </c>
      <c r="C59" s="36"/>
      <c r="D59" s="36"/>
      <c r="E59" s="36"/>
      <c r="F59" s="35"/>
    </row>
    <row r="60" spans="1:15" x14ac:dyDescent="0.25">
      <c r="A60" s="13" t="s">
        <v>62</v>
      </c>
      <c r="B60" s="36">
        <v>32.775599999999997</v>
      </c>
      <c r="C60" s="36"/>
      <c r="D60" s="36"/>
      <c r="E60" s="36"/>
      <c r="F60" s="35"/>
    </row>
    <row r="61" spans="1:15" ht="30" x14ac:dyDescent="0.25">
      <c r="A61" s="13" t="s">
        <v>63</v>
      </c>
      <c r="B61" s="36">
        <v>156911.20877</v>
      </c>
      <c r="C61" s="36"/>
      <c r="D61" s="36"/>
      <c r="E61" s="36"/>
      <c r="F61" s="35"/>
    </row>
    <row r="62" spans="1:15" x14ac:dyDescent="0.25">
      <c r="A62" s="13" t="s">
        <v>64</v>
      </c>
      <c r="B62" s="36">
        <v>2345</v>
      </c>
      <c r="C62" s="36">
        <v>1600</v>
      </c>
      <c r="D62" s="36"/>
      <c r="E62" s="36"/>
      <c r="F62" s="35"/>
    </row>
    <row r="63" spans="1:15" x14ac:dyDescent="0.25">
      <c r="A63" s="13" t="s">
        <v>65</v>
      </c>
      <c r="B63" s="36">
        <v>38308.218639999999</v>
      </c>
      <c r="C63" s="36">
        <v>2500</v>
      </c>
      <c r="D63" s="36">
        <v>1100</v>
      </c>
      <c r="E63" s="36"/>
      <c r="F63" s="35"/>
    </row>
    <row r="64" spans="1:15" x14ac:dyDescent="0.25">
      <c r="A64" s="13" t="s">
        <v>66</v>
      </c>
      <c r="B64" s="36">
        <v>52672.565179999998</v>
      </c>
      <c r="C64" s="36">
        <v>181.6567</v>
      </c>
      <c r="D64" s="36">
        <v>19.760000000000002</v>
      </c>
      <c r="E64" s="36"/>
      <c r="F64" s="35"/>
    </row>
    <row r="65" spans="1:6" x14ac:dyDescent="0.25">
      <c r="A65" s="13" t="s">
        <v>67</v>
      </c>
      <c r="B65" s="36">
        <v>150095.38071999999</v>
      </c>
      <c r="C65" s="36">
        <v>497.27780999999999</v>
      </c>
      <c r="D65" s="36"/>
      <c r="E65" s="36">
        <v>16760.434600000001</v>
      </c>
      <c r="F65" s="35"/>
    </row>
    <row r="66" spans="1:6" ht="30" x14ac:dyDescent="0.25">
      <c r="A66" s="13" t="s">
        <v>68</v>
      </c>
      <c r="B66" s="36">
        <v>60454.075799999999</v>
      </c>
      <c r="C66" s="36">
        <v>350</v>
      </c>
      <c r="D66" s="36"/>
      <c r="E66" s="36">
        <v>26550.274939999999</v>
      </c>
      <c r="F66" s="35"/>
    </row>
    <row r="67" spans="1:6" x14ac:dyDescent="0.25">
      <c r="A67" s="13" t="s">
        <v>69</v>
      </c>
      <c r="B67" s="36">
        <v>9402.7418600000001</v>
      </c>
      <c r="C67" s="36">
        <v>589.5</v>
      </c>
      <c r="D67" s="36"/>
      <c r="E67" s="36"/>
      <c r="F67" s="35"/>
    </row>
    <row r="68" spans="1:6" x14ac:dyDescent="0.25">
      <c r="A68" s="13" t="s">
        <v>70</v>
      </c>
      <c r="B68" s="36">
        <v>28028.012630000001</v>
      </c>
      <c r="C68" s="36">
        <v>14500</v>
      </c>
      <c r="D68" s="36"/>
      <c r="E68" s="36"/>
      <c r="F68" s="35"/>
    </row>
    <row r="69" spans="1:6" x14ac:dyDescent="0.25">
      <c r="A69" s="13" t="s">
        <v>71</v>
      </c>
      <c r="B69" s="36">
        <v>330.71913000000001</v>
      </c>
      <c r="C69" s="36">
        <v>500</v>
      </c>
      <c r="D69" s="36">
        <v>-190.79217</v>
      </c>
      <c r="E69" s="36"/>
      <c r="F69" s="35"/>
    </row>
    <row r="70" spans="1:6" ht="30" x14ac:dyDescent="0.25">
      <c r="A70" s="13" t="s">
        <v>72</v>
      </c>
      <c r="B70" s="36">
        <v>4330</v>
      </c>
      <c r="C70" s="36">
        <v>1300</v>
      </c>
      <c r="D70" s="36"/>
      <c r="E70" s="36"/>
      <c r="F70" s="35"/>
    </row>
    <row r="71" spans="1:6" x14ac:dyDescent="0.25">
      <c r="A71" s="13" t="s">
        <v>73</v>
      </c>
      <c r="B71" s="36">
        <v>5853.6844300000002</v>
      </c>
      <c r="C71" s="36">
        <v>2360.0753300000001</v>
      </c>
      <c r="D71" s="36">
        <v>6.6440000000000001</v>
      </c>
      <c r="E71" s="36">
        <v>2803.68948</v>
      </c>
      <c r="F71" s="35"/>
    </row>
    <row r="72" spans="1:6" x14ac:dyDescent="0.25">
      <c r="A72" s="13" t="s">
        <v>74</v>
      </c>
      <c r="B72" s="36">
        <v>487.76056999999997</v>
      </c>
      <c r="C72" s="36">
        <v>400</v>
      </c>
      <c r="D72" s="36"/>
      <c r="E72" s="36"/>
      <c r="F72" s="35"/>
    </row>
    <row r="73" spans="1:6" x14ac:dyDescent="0.25">
      <c r="A73" s="13" t="s">
        <v>75</v>
      </c>
      <c r="B73" s="36">
        <v>313144.55206000002</v>
      </c>
      <c r="C73" s="36">
        <v>2100</v>
      </c>
      <c r="D73" s="36"/>
      <c r="E73" s="36"/>
      <c r="F73" s="35"/>
    </row>
    <row r="74" spans="1:6" ht="30" x14ac:dyDescent="0.25">
      <c r="A74" s="13" t="s">
        <v>76</v>
      </c>
      <c r="B74" s="36">
        <v>39.069580000000002</v>
      </c>
      <c r="C74" s="36"/>
      <c r="D74" s="36">
        <v>9.0321599999999993</v>
      </c>
      <c r="E74" s="36"/>
      <c r="F74" s="35"/>
    </row>
    <row r="75" spans="1:6" x14ac:dyDescent="0.25">
      <c r="A75" s="13" t="s">
        <v>77</v>
      </c>
      <c r="B75" s="36">
        <v>-208.33099999999999</v>
      </c>
      <c r="C75" s="36"/>
      <c r="D75" s="36"/>
      <c r="E75" s="36"/>
      <c r="F75" s="35"/>
    </row>
    <row r="76" spans="1:6" x14ac:dyDescent="0.25">
      <c r="A76" s="13" t="s">
        <v>78</v>
      </c>
      <c r="B76" s="36">
        <v>1000</v>
      </c>
      <c r="C76" s="36">
        <v>1000</v>
      </c>
      <c r="D76" s="36"/>
      <c r="E76" s="36"/>
      <c r="F76" s="35"/>
    </row>
    <row r="77" spans="1:6" x14ac:dyDescent="0.25">
      <c r="A77" s="13" t="s">
        <v>79</v>
      </c>
      <c r="B77" s="36">
        <v>48.10895</v>
      </c>
      <c r="C77" s="36"/>
      <c r="D77" s="36"/>
      <c r="E77" s="36"/>
      <c r="F77" s="35"/>
    </row>
    <row r="78" spans="1:6" x14ac:dyDescent="0.25">
      <c r="A78" s="13" t="s">
        <v>80</v>
      </c>
      <c r="B78" s="36">
        <v>19602.135699999999</v>
      </c>
      <c r="C78" s="36">
        <v>1750</v>
      </c>
      <c r="D78" s="36"/>
      <c r="E78" s="36"/>
      <c r="F78" s="35"/>
    </row>
    <row r="79" spans="1:6" ht="30" x14ac:dyDescent="0.25">
      <c r="A79" s="13" t="s">
        <v>81</v>
      </c>
      <c r="B79" s="36">
        <v>74</v>
      </c>
      <c r="C79" s="36">
        <v>74</v>
      </c>
      <c r="D79" s="36"/>
      <c r="E79" s="36"/>
      <c r="F79" s="35"/>
    </row>
    <row r="80" spans="1:6" x14ac:dyDescent="0.25">
      <c r="A80" s="13" t="s">
        <v>82</v>
      </c>
      <c r="B80" s="36">
        <v>13053.568939999999</v>
      </c>
      <c r="C80" s="36"/>
      <c r="D80" s="36"/>
      <c r="E80" s="36"/>
      <c r="F80" s="35"/>
    </row>
    <row r="81" spans="1:6" x14ac:dyDescent="0.25">
      <c r="A81" s="13" t="s">
        <v>83</v>
      </c>
      <c r="B81" s="36">
        <v>2823.5102000000002</v>
      </c>
      <c r="C81" s="36">
        <v>2500</v>
      </c>
      <c r="D81" s="36"/>
      <c r="E81" s="36"/>
      <c r="F81" s="35"/>
    </row>
    <row r="82" spans="1:6" x14ac:dyDescent="0.25">
      <c r="A82" s="13" t="s">
        <v>84</v>
      </c>
      <c r="B82" s="36">
        <v>-1315.5483099999999</v>
      </c>
      <c r="C82" s="36">
        <v>100</v>
      </c>
      <c r="D82" s="36">
        <v>200</v>
      </c>
      <c r="E82" s="36"/>
      <c r="F82" s="35"/>
    </row>
    <row r="83" spans="1:6" x14ac:dyDescent="0.25">
      <c r="A83" s="13" t="s">
        <v>85</v>
      </c>
      <c r="B83" s="36">
        <v>102.0551</v>
      </c>
      <c r="C83" s="36">
        <v>57.655099999999997</v>
      </c>
      <c r="D83" s="36"/>
      <c r="E83" s="36"/>
      <c r="F83" s="35"/>
    </row>
    <row r="84" spans="1:6" ht="30" x14ac:dyDescent="0.25">
      <c r="A84" s="13" t="s">
        <v>86</v>
      </c>
      <c r="B84" s="36">
        <v>209.19498999999999</v>
      </c>
      <c r="C84" s="36">
        <v>-15</v>
      </c>
      <c r="D84" s="36">
        <v>-34.642099999999999</v>
      </c>
      <c r="E84" s="36"/>
      <c r="F84" s="35"/>
    </row>
    <row r="85" spans="1:6" ht="30" x14ac:dyDescent="0.25">
      <c r="A85" s="13" t="s">
        <v>87</v>
      </c>
      <c r="B85" s="36">
        <v>3437.0301800000002</v>
      </c>
      <c r="C85" s="36">
        <v>2500</v>
      </c>
      <c r="D85" s="36">
        <v>755.28534000000002</v>
      </c>
      <c r="E85" s="36">
        <v>29.194839999999999</v>
      </c>
      <c r="F85" s="35"/>
    </row>
    <row r="86" spans="1:6" ht="30" x14ac:dyDescent="0.25">
      <c r="A86" s="13" t="s">
        <v>88</v>
      </c>
      <c r="B86" s="36">
        <v>9537.7440299999998</v>
      </c>
      <c r="C86" s="36"/>
      <c r="D86" s="36">
        <v>-921.06650999999999</v>
      </c>
      <c r="E86" s="36"/>
      <c r="F86" s="35"/>
    </row>
    <row r="87" spans="1:6" ht="30" x14ac:dyDescent="0.25">
      <c r="A87" s="13" t="s">
        <v>89</v>
      </c>
      <c r="B87" s="36">
        <v>3519.3179500000001</v>
      </c>
      <c r="C87" s="36"/>
      <c r="D87" s="36"/>
      <c r="E87" s="36"/>
      <c r="F87" s="35"/>
    </row>
    <row r="88" spans="1:6" x14ac:dyDescent="0.25">
      <c r="A88" s="14" t="s">
        <v>90</v>
      </c>
      <c r="B88" s="37">
        <v>908771.49413000001</v>
      </c>
      <c r="C88" s="37">
        <v>44444.15309</v>
      </c>
      <c r="D88" s="37">
        <v>944.22072000000003</v>
      </c>
      <c r="E88" s="37">
        <v>47800.876859999997</v>
      </c>
      <c r="F88" s="35"/>
    </row>
    <row r="89" spans="1:6" x14ac:dyDescent="0.25">
      <c r="B89" s="35"/>
      <c r="C89" s="35"/>
      <c r="D89" s="35"/>
      <c r="E89" s="35"/>
    </row>
  </sheetData>
  <mergeCells count="50">
    <mergeCell ref="A46:D46"/>
    <mergeCell ref="A47:D47"/>
    <mergeCell ref="A48:D48"/>
    <mergeCell ref="A49:D49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50:D50"/>
    <mergeCell ref="A52:A53"/>
    <mergeCell ref="B52:B53"/>
    <mergeCell ref="C52:E52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49" right="0.25" top="0.31" bottom="0.4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topLeftCell="A19" zoomScaleNormal="100" zoomScaleSheetLayoutView="100" workbookViewId="0">
      <selection activeCell="B31" sqref="B31"/>
    </sheetView>
  </sheetViews>
  <sheetFormatPr defaultColWidth="8.7109375" defaultRowHeight="15" x14ac:dyDescent="0.25"/>
  <cols>
    <col min="1" max="1" width="38.28515625" style="25" customWidth="1"/>
    <col min="2" max="2" width="13.140625" style="25" customWidth="1"/>
    <col min="3" max="3" width="13.5703125" style="25" customWidth="1"/>
    <col min="4" max="4" width="13.85546875" style="25" customWidth="1"/>
    <col min="5" max="5" width="13.140625" style="25" customWidth="1"/>
    <col min="6" max="6" width="13.5703125" style="25" customWidth="1"/>
    <col min="7" max="7" width="13.7109375" style="25" customWidth="1"/>
    <col min="8" max="8" width="14" style="25" customWidth="1"/>
    <col min="9" max="9" width="13.28515625" style="25" customWidth="1"/>
    <col min="10" max="10" width="12.7109375" style="25" customWidth="1"/>
    <col min="11" max="11" width="11" style="25" customWidth="1"/>
    <col min="12" max="12" width="14.7109375" style="25" customWidth="1"/>
    <col min="13" max="13" width="14" style="25" customWidth="1"/>
    <col min="14" max="14" width="13.5703125" style="25" customWidth="1"/>
    <col min="15" max="15" width="14.7109375" style="25" customWidth="1"/>
    <col min="16" max="16384" width="8.7109375" style="25"/>
  </cols>
  <sheetData>
    <row r="1" spans="1:20" s="22" customFormat="1" ht="15.75" x14ac:dyDescent="0.25">
      <c r="A1" s="21" t="s">
        <v>55</v>
      </c>
      <c r="C1" s="23" t="s">
        <v>13</v>
      </c>
    </row>
    <row r="2" spans="1:20" x14ac:dyDescent="0.25">
      <c r="A2" s="24" t="str">
        <f>TEXT(EndData2,"[$-FC19]ДД.ММ.ГГГ")</f>
        <v>19.11.2021</v>
      </c>
      <c r="B2" s="24">
        <f>A2+1</f>
        <v>44520</v>
      </c>
      <c r="C2" s="20" t="str">
        <f>TEXT(B2,"[$-FC19]ДД.ММ.ГГГ")</f>
        <v>20.11.2021</v>
      </c>
      <c r="P2" s="26" t="s">
        <v>12</v>
      </c>
    </row>
    <row r="3" spans="1:20" ht="51.75" customHeight="1" x14ac:dyDescent="0.25">
      <c r="A3" s="17" t="s">
        <v>15</v>
      </c>
      <c r="B3" s="27" t="s">
        <v>16</v>
      </c>
      <c r="C3" s="28" t="s">
        <v>17</v>
      </c>
      <c r="D3" s="28" t="s">
        <v>18</v>
      </c>
      <c r="E3" s="28" t="s">
        <v>19</v>
      </c>
      <c r="F3" s="28" t="s">
        <v>20</v>
      </c>
      <c r="G3" s="28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28" t="s">
        <v>27</v>
      </c>
      <c r="N3" s="28" t="s">
        <v>28</v>
      </c>
      <c r="O3" s="28" t="s">
        <v>29</v>
      </c>
      <c r="P3" s="29" t="s">
        <v>11</v>
      </c>
    </row>
    <row r="4" spans="1:20" ht="39" x14ac:dyDescent="0.25">
      <c r="A4" s="15" t="s">
        <v>31</v>
      </c>
      <c r="B4" s="18">
        <v>31797</v>
      </c>
      <c r="C4" s="18">
        <v>39689</v>
      </c>
      <c r="D4" s="18"/>
      <c r="E4" s="18">
        <v>1925.76</v>
      </c>
      <c r="F4" s="18"/>
      <c r="G4" s="18">
        <v>22385.5</v>
      </c>
      <c r="H4" s="18"/>
      <c r="I4" s="18"/>
      <c r="J4" s="18">
        <v>17744.333320000002</v>
      </c>
      <c r="K4" s="18"/>
      <c r="L4" s="18"/>
      <c r="M4" s="18">
        <v>4306.4166599999999</v>
      </c>
      <c r="N4" s="18">
        <v>12700</v>
      </c>
      <c r="O4" s="18"/>
      <c r="P4" s="38">
        <v>130548.00998</v>
      </c>
      <c r="Q4" s="26"/>
      <c r="R4" s="26"/>
      <c r="S4" s="26"/>
      <c r="T4" s="26"/>
    </row>
    <row r="5" spans="1:20" ht="26.25" x14ac:dyDescent="0.25">
      <c r="A5" s="15" t="s">
        <v>32</v>
      </c>
      <c r="B5" s="18">
        <v>1700.46064</v>
      </c>
      <c r="C5" s="18"/>
      <c r="D5" s="18"/>
      <c r="E5" s="18"/>
      <c r="F5" s="18"/>
      <c r="G5" s="18"/>
      <c r="H5" s="18"/>
      <c r="I5" s="18"/>
      <c r="J5" s="18">
        <v>12045.005929999999</v>
      </c>
      <c r="K5" s="18"/>
      <c r="L5" s="18"/>
      <c r="M5" s="18"/>
      <c r="N5" s="18"/>
      <c r="O5" s="18"/>
      <c r="P5" s="38">
        <v>13745.466570000001</v>
      </c>
      <c r="Q5" s="26"/>
      <c r="R5" s="26"/>
      <c r="S5" s="26"/>
      <c r="T5" s="26"/>
    </row>
    <row r="6" spans="1:20" ht="39" x14ac:dyDescent="0.25">
      <c r="A6" s="15" t="s">
        <v>33</v>
      </c>
      <c r="B6" s="18">
        <v>63302.670489999997</v>
      </c>
      <c r="C6" s="18">
        <v>35055.25</v>
      </c>
      <c r="D6" s="18"/>
      <c r="E6" s="18">
        <v>4414</v>
      </c>
      <c r="F6" s="18">
        <v>495</v>
      </c>
      <c r="G6" s="18">
        <v>17088.25</v>
      </c>
      <c r="H6" s="18"/>
      <c r="I6" s="18"/>
      <c r="J6" s="18">
        <v>23922.364000000001</v>
      </c>
      <c r="K6" s="18"/>
      <c r="L6" s="18">
        <v>10390.083329999999</v>
      </c>
      <c r="M6" s="18">
        <v>7066.25</v>
      </c>
      <c r="N6" s="18">
        <v>5500</v>
      </c>
      <c r="O6" s="18"/>
      <c r="P6" s="38">
        <v>167233.86782000001</v>
      </c>
      <c r="Q6" s="26"/>
      <c r="R6" s="26"/>
      <c r="S6" s="26"/>
      <c r="T6" s="26"/>
    </row>
    <row r="7" spans="1:20" ht="102.75" x14ac:dyDescent="0.25">
      <c r="A7" s="15" t="s">
        <v>34</v>
      </c>
      <c r="B7" s="18">
        <v>10762.813410000001</v>
      </c>
      <c r="C7" s="18">
        <v>1026.4120600000001</v>
      </c>
      <c r="D7" s="18"/>
      <c r="E7" s="18"/>
      <c r="F7" s="18"/>
      <c r="G7" s="18"/>
      <c r="H7" s="18"/>
      <c r="I7" s="18"/>
      <c r="J7" s="18">
        <v>2964.8051700000001</v>
      </c>
      <c r="K7" s="18"/>
      <c r="L7" s="18"/>
      <c r="M7" s="18"/>
      <c r="N7" s="18"/>
      <c r="O7" s="18"/>
      <c r="P7" s="38">
        <v>14754.030640000001</v>
      </c>
      <c r="Q7" s="26"/>
      <c r="R7" s="26"/>
      <c r="S7" s="26"/>
      <c r="T7" s="26"/>
    </row>
    <row r="8" spans="1:20" ht="39" x14ac:dyDescent="0.25">
      <c r="A8" s="15" t="s">
        <v>35</v>
      </c>
      <c r="B8" s="18"/>
      <c r="C8" s="18"/>
      <c r="D8" s="18"/>
      <c r="E8" s="18"/>
      <c r="F8" s="18"/>
      <c r="G8" s="18"/>
      <c r="H8" s="18"/>
      <c r="I8" s="18"/>
      <c r="J8" s="18"/>
      <c r="K8" s="18">
        <v>1820.9531199999999</v>
      </c>
      <c r="L8" s="18"/>
      <c r="M8" s="18"/>
      <c r="N8" s="18"/>
      <c r="O8" s="18"/>
      <c r="P8" s="38">
        <v>1820.9531199999999</v>
      </c>
      <c r="Q8" s="26"/>
      <c r="R8" s="26"/>
      <c r="S8" s="26"/>
      <c r="T8" s="26"/>
    </row>
    <row r="9" spans="1:20" ht="77.25" x14ac:dyDescent="0.25">
      <c r="A9" s="15" t="s">
        <v>36</v>
      </c>
      <c r="B9" s="18">
        <v>62.936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38">
        <v>62.936</v>
      </c>
      <c r="Q9" s="26"/>
      <c r="R9" s="26"/>
      <c r="S9" s="26"/>
      <c r="T9" s="26"/>
    </row>
    <row r="10" spans="1:20" ht="153.75" x14ac:dyDescent="0.25">
      <c r="A10" s="15" t="s">
        <v>37</v>
      </c>
      <c r="B10" s="18">
        <v>34976.182780000003</v>
      </c>
      <c r="C10" s="18">
        <v>70700</v>
      </c>
      <c r="D10" s="18"/>
      <c r="E10" s="18">
        <v>10000</v>
      </c>
      <c r="F10" s="18"/>
      <c r="G10" s="18"/>
      <c r="H10" s="18"/>
      <c r="I10" s="18"/>
      <c r="J10" s="18">
        <v>14189.25</v>
      </c>
      <c r="K10" s="18"/>
      <c r="L10" s="18"/>
      <c r="M10" s="18"/>
      <c r="N10" s="18">
        <v>6875</v>
      </c>
      <c r="O10" s="18">
        <v>6281.5</v>
      </c>
      <c r="P10" s="38">
        <v>143021.93278</v>
      </c>
      <c r="Q10" s="26"/>
      <c r="R10" s="26"/>
      <c r="S10" s="26"/>
      <c r="T10" s="26"/>
    </row>
    <row r="11" spans="1:20" ht="90" x14ac:dyDescent="0.25">
      <c r="A11" s="15" t="s">
        <v>38</v>
      </c>
      <c r="B11" s="18"/>
      <c r="C11" s="18"/>
      <c r="D11" s="18"/>
      <c r="E11" s="18">
        <v>-3129.1182899999999</v>
      </c>
      <c r="F11" s="18"/>
      <c r="G11" s="18"/>
      <c r="H11" s="18"/>
      <c r="I11" s="18"/>
      <c r="J11" s="18"/>
      <c r="K11" s="18"/>
      <c r="L11" s="18"/>
      <c r="M11" s="18"/>
      <c r="N11" s="18">
        <v>4011.7700199999999</v>
      </c>
      <c r="O11" s="18"/>
      <c r="P11" s="38">
        <v>882.65173000000004</v>
      </c>
      <c r="Q11" s="26"/>
      <c r="R11" s="26"/>
      <c r="S11" s="26"/>
      <c r="T11" s="26"/>
    </row>
    <row r="12" spans="1:20" ht="128.25" x14ac:dyDescent="0.25">
      <c r="A12" s="15" t="s">
        <v>39</v>
      </c>
      <c r="B12" s="18">
        <v>3.5588099999999998</v>
      </c>
      <c r="C12" s="18">
        <v>7.0213000000000001</v>
      </c>
      <c r="D12" s="18"/>
      <c r="E12" s="18"/>
      <c r="F12" s="18"/>
      <c r="G12" s="18"/>
      <c r="H12" s="18"/>
      <c r="I12" s="18"/>
      <c r="J12" s="18"/>
      <c r="K12" s="18"/>
      <c r="L12" s="18"/>
      <c r="M12" s="18">
        <v>-8.1864399999999993</v>
      </c>
      <c r="N12" s="18"/>
      <c r="O12" s="18"/>
      <c r="P12" s="38">
        <v>2.3936700000000002</v>
      </c>
      <c r="Q12" s="26"/>
      <c r="R12" s="26"/>
      <c r="S12" s="26"/>
      <c r="T12" s="26"/>
    </row>
    <row r="13" spans="1:20" ht="115.5" x14ac:dyDescent="0.25">
      <c r="A13" s="15" t="s">
        <v>40</v>
      </c>
      <c r="B13" s="18">
        <v>1500</v>
      </c>
      <c r="C13" s="18">
        <v>-47.645000000000003</v>
      </c>
      <c r="D13" s="18"/>
      <c r="E13" s="18"/>
      <c r="F13" s="18"/>
      <c r="G13" s="18"/>
      <c r="H13" s="18"/>
      <c r="I13" s="18"/>
      <c r="J13" s="18"/>
      <c r="K13" s="18"/>
      <c r="L13" s="18"/>
      <c r="M13" s="18">
        <v>-552.38099</v>
      </c>
      <c r="N13" s="18"/>
      <c r="O13" s="18">
        <v>256.13319000000001</v>
      </c>
      <c r="P13" s="38">
        <v>1156.1071999999999</v>
      </c>
      <c r="Q13" s="26"/>
      <c r="R13" s="26"/>
      <c r="S13" s="26"/>
      <c r="T13" s="26"/>
    </row>
    <row r="14" spans="1:20" ht="115.5" x14ac:dyDescent="0.25">
      <c r="A14" s="15" t="s">
        <v>41</v>
      </c>
      <c r="B14" s="18">
        <v>52575.462850000004</v>
      </c>
      <c r="C14" s="18">
        <v>43600</v>
      </c>
      <c r="D14" s="18"/>
      <c r="E14" s="18">
        <v>450</v>
      </c>
      <c r="F14" s="18"/>
      <c r="G14" s="18"/>
      <c r="H14" s="18"/>
      <c r="I14" s="18"/>
      <c r="J14" s="18">
        <v>12650</v>
      </c>
      <c r="K14" s="18"/>
      <c r="L14" s="18"/>
      <c r="M14" s="18"/>
      <c r="N14" s="18">
        <v>-1794.33788</v>
      </c>
      <c r="O14" s="18">
        <v>1018.08575</v>
      </c>
      <c r="P14" s="38">
        <v>108499.21072</v>
      </c>
      <c r="Q14" s="26"/>
      <c r="R14" s="26"/>
      <c r="S14" s="26"/>
      <c r="T14" s="26"/>
    </row>
    <row r="15" spans="1:20" ht="64.5" x14ac:dyDescent="0.25">
      <c r="A15" s="15" t="s">
        <v>42</v>
      </c>
      <c r="B15" s="18"/>
      <c r="C15" s="18"/>
      <c r="D15" s="18"/>
      <c r="E15" s="18"/>
      <c r="F15" s="18"/>
      <c r="G15" s="18">
        <v>-2354</v>
      </c>
      <c r="H15" s="18"/>
      <c r="I15" s="18"/>
      <c r="J15" s="18">
        <v>-2152.7199999999998</v>
      </c>
      <c r="K15" s="18"/>
      <c r="L15" s="18"/>
      <c r="M15" s="18"/>
      <c r="N15" s="18"/>
      <c r="O15" s="18"/>
      <c r="P15" s="38">
        <v>-4506.72</v>
      </c>
      <c r="Q15" s="26"/>
      <c r="R15" s="26"/>
      <c r="S15" s="26"/>
      <c r="T15" s="26"/>
    </row>
    <row r="16" spans="1:20" ht="90" x14ac:dyDescent="0.25">
      <c r="A16" s="15" t="s">
        <v>43</v>
      </c>
      <c r="B16" s="18"/>
      <c r="C16" s="18">
        <v>850</v>
      </c>
      <c r="D16" s="18"/>
      <c r="E16" s="18"/>
      <c r="F16" s="18"/>
      <c r="G16" s="18"/>
      <c r="H16" s="18"/>
      <c r="I16" s="18"/>
      <c r="J16" s="18">
        <v>381.4</v>
      </c>
      <c r="K16" s="18"/>
      <c r="L16" s="18"/>
      <c r="M16" s="18"/>
      <c r="N16" s="18">
        <v>75</v>
      </c>
      <c r="O16" s="18"/>
      <c r="P16" s="38">
        <v>1306.4000000000001</v>
      </c>
      <c r="Q16" s="26"/>
      <c r="R16" s="26"/>
      <c r="S16" s="26"/>
      <c r="T16" s="26"/>
    </row>
    <row r="17" spans="1:20" ht="77.25" x14ac:dyDescent="0.25">
      <c r="A17" s="15" t="s">
        <v>44</v>
      </c>
      <c r="B17" s="18"/>
      <c r="C17" s="18"/>
      <c r="D17" s="18"/>
      <c r="E17" s="18">
        <v>30.001239999999999</v>
      </c>
      <c r="F17" s="18">
        <v>827.58961999999997</v>
      </c>
      <c r="G17" s="18"/>
      <c r="H17" s="18"/>
      <c r="I17" s="18"/>
      <c r="J17" s="18"/>
      <c r="K17" s="18"/>
      <c r="L17" s="18"/>
      <c r="M17" s="18"/>
      <c r="N17" s="18"/>
      <c r="O17" s="18"/>
      <c r="P17" s="38">
        <v>857.59086000000002</v>
      </c>
      <c r="Q17" s="26"/>
      <c r="R17" s="26"/>
      <c r="S17" s="26"/>
      <c r="T17" s="26"/>
    </row>
    <row r="18" spans="1:20" ht="90" x14ac:dyDescent="0.25">
      <c r="A18" s="15" t="s">
        <v>45</v>
      </c>
      <c r="B18" s="18">
        <v>22422</v>
      </c>
      <c r="C18" s="18"/>
      <c r="D18" s="18"/>
      <c r="E18" s="18">
        <v>1397.9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8">
        <v>23819.9</v>
      </c>
      <c r="Q18" s="26"/>
      <c r="R18" s="26"/>
      <c r="S18" s="26"/>
      <c r="T18" s="26"/>
    </row>
    <row r="19" spans="1:20" ht="39" x14ac:dyDescent="0.25">
      <c r="A19" s="15" t="s">
        <v>46</v>
      </c>
      <c r="B19" s="18"/>
      <c r="C19" s="18"/>
      <c r="D19" s="18"/>
      <c r="E19" s="18"/>
      <c r="F19" s="18"/>
      <c r="G19" s="18"/>
      <c r="H19" s="18"/>
      <c r="I19" s="18"/>
      <c r="J19" s="18">
        <v>112.464</v>
      </c>
      <c r="K19" s="18"/>
      <c r="L19" s="18"/>
      <c r="M19" s="18"/>
      <c r="N19" s="18"/>
      <c r="O19" s="18"/>
      <c r="P19" s="38">
        <v>112.464</v>
      </c>
      <c r="Q19" s="26"/>
      <c r="R19" s="26"/>
      <c r="S19" s="26"/>
      <c r="T19" s="26"/>
    </row>
    <row r="20" spans="1:20" ht="77.25" x14ac:dyDescent="0.25">
      <c r="A20" s="15" t="s">
        <v>47</v>
      </c>
      <c r="B20" s="18"/>
      <c r="C20" s="18"/>
      <c r="D20" s="18"/>
      <c r="E20" s="18"/>
      <c r="F20" s="18"/>
      <c r="G20" s="18"/>
      <c r="H20" s="18"/>
      <c r="I20" s="18"/>
      <c r="J20" s="18">
        <v>41605.832249999999</v>
      </c>
      <c r="K20" s="18"/>
      <c r="L20" s="18"/>
      <c r="M20" s="18"/>
      <c r="N20" s="18"/>
      <c r="O20" s="18"/>
      <c r="P20" s="38">
        <v>41605.832249999999</v>
      </c>
      <c r="Q20" s="26"/>
      <c r="R20" s="26"/>
      <c r="S20" s="26"/>
      <c r="T20" s="26"/>
    </row>
    <row r="21" spans="1:20" ht="39" x14ac:dyDescent="0.25">
      <c r="A21" s="15" t="s">
        <v>48</v>
      </c>
      <c r="B21" s="18"/>
      <c r="C21" s="18"/>
      <c r="D21" s="18"/>
      <c r="E21" s="18"/>
      <c r="F21" s="18"/>
      <c r="G21" s="18"/>
      <c r="H21" s="18"/>
      <c r="I21" s="18"/>
      <c r="J21" s="18">
        <v>120.87244</v>
      </c>
      <c r="K21" s="18"/>
      <c r="L21" s="18"/>
      <c r="M21" s="18">
        <v>60.436219999999999</v>
      </c>
      <c r="N21" s="18"/>
      <c r="O21" s="18"/>
      <c r="P21" s="38">
        <v>181.30866</v>
      </c>
      <c r="Q21" s="26"/>
      <c r="R21" s="26"/>
      <c r="S21" s="26"/>
      <c r="T21" s="26"/>
    </row>
    <row r="22" spans="1:20" ht="64.5" x14ac:dyDescent="0.25">
      <c r="A22" s="15" t="s">
        <v>49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239.40278000000001</v>
      </c>
      <c r="O22" s="18"/>
      <c r="P22" s="38">
        <v>239.40278000000001</v>
      </c>
      <c r="Q22" s="26"/>
      <c r="R22" s="26"/>
      <c r="S22" s="26"/>
      <c r="T22" s="26"/>
    </row>
    <row r="23" spans="1:20" ht="26.25" x14ac:dyDescent="0.25">
      <c r="A23" s="15" t="s">
        <v>50</v>
      </c>
      <c r="B23" s="18">
        <v>541.46916999999996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8">
        <v>541.46916999999996</v>
      </c>
      <c r="Q23" s="26"/>
      <c r="R23" s="26"/>
      <c r="S23" s="26"/>
      <c r="T23" s="26"/>
    </row>
    <row r="24" spans="1:20" ht="39" x14ac:dyDescent="0.25">
      <c r="A24" s="15" t="s">
        <v>51</v>
      </c>
      <c r="B24" s="18">
        <v>3759.5108100000002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8">
        <v>3759.5108100000002</v>
      </c>
      <c r="Q24" s="26"/>
      <c r="R24" s="26"/>
      <c r="S24" s="26"/>
      <c r="T24" s="26"/>
    </row>
    <row r="25" spans="1:20" ht="128.25" x14ac:dyDescent="0.25">
      <c r="A25" s="15" t="s">
        <v>52</v>
      </c>
      <c r="B25" s="18"/>
      <c r="C25" s="18"/>
      <c r="D25" s="18"/>
      <c r="E25" s="18"/>
      <c r="F25" s="18"/>
      <c r="G25" s="18"/>
      <c r="H25" s="18"/>
      <c r="I25" s="18">
        <v>14531.812599999999</v>
      </c>
      <c r="J25" s="18"/>
      <c r="K25" s="18"/>
      <c r="L25" s="18"/>
      <c r="M25" s="18"/>
      <c r="N25" s="18"/>
      <c r="O25" s="18"/>
      <c r="P25" s="38">
        <v>14531.812599999999</v>
      </c>
      <c r="Q25" s="26"/>
      <c r="R25" s="26"/>
      <c r="S25" s="26"/>
      <c r="T25" s="26"/>
    </row>
    <row r="26" spans="1:20" ht="39" x14ac:dyDescent="0.25">
      <c r="A26" s="15" t="s">
        <v>53</v>
      </c>
      <c r="B26" s="18">
        <v>500</v>
      </c>
      <c r="C26" s="18">
        <v>1504.579</v>
      </c>
      <c r="D26" s="18"/>
      <c r="E26" s="18"/>
      <c r="F26" s="18"/>
      <c r="G26" s="18"/>
      <c r="H26" s="18"/>
      <c r="I26" s="18"/>
      <c r="J26" s="18">
        <v>455.65899999999999</v>
      </c>
      <c r="K26" s="18"/>
      <c r="L26" s="18"/>
      <c r="M26" s="18">
        <v>91.403999999999996</v>
      </c>
      <c r="N26" s="18"/>
      <c r="O26" s="18"/>
      <c r="P26" s="38">
        <v>2551.6419999999998</v>
      </c>
      <c r="Q26" s="26"/>
      <c r="R26" s="26"/>
      <c r="S26" s="26"/>
      <c r="T26" s="26"/>
    </row>
    <row r="27" spans="1:20" x14ac:dyDescent="0.25">
      <c r="A27" s="16" t="s">
        <v>54</v>
      </c>
      <c r="B27" s="19">
        <v>223904.06495999999</v>
      </c>
      <c r="C27" s="19">
        <v>192384.61736</v>
      </c>
      <c r="D27" s="19"/>
      <c r="E27" s="19">
        <v>15088.542949999999</v>
      </c>
      <c r="F27" s="19">
        <v>1322.58962</v>
      </c>
      <c r="G27" s="19">
        <v>37119.75</v>
      </c>
      <c r="H27" s="19"/>
      <c r="I27" s="19">
        <v>14531.812599999999</v>
      </c>
      <c r="J27" s="19">
        <v>124039.26611</v>
      </c>
      <c r="K27" s="19">
        <v>1820.9531199999999</v>
      </c>
      <c r="L27" s="19">
        <v>10390.083329999999</v>
      </c>
      <c r="M27" s="19">
        <v>10963.93945</v>
      </c>
      <c r="N27" s="19">
        <v>27606.834920000001</v>
      </c>
      <c r="O27" s="19">
        <v>7555.7189399999997</v>
      </c>
      <c r="P27" s="38">
        <v>666728.17336000002</v>
      </c>
      <c r="Q27" s="34"/>
      <c r="R27" s="34"/>
      <c r="S27" s="34"/>
      <c r="T27" s="34"/>
    </row>
    <row r="28" spans="1:20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0" x14ac:dyDescent="0.25">
      <c r="A29" s="30" t="s">
        <v>30</v>
      </c>
      <c r="B29" s="39">
        <f>Учреждения!B88+'Муниципальные районы'!P27</f>
        <v>1575499.6674899999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0" ht="32.25" customHeight="1" x14ac:dyDescent="0.25">
      <c r="A30" s="30" t="str">
        <f>CONCATENATE("Остатки бюджетных средств на ",C2,"г.")</f>
        <v>Остатки бюджетных средств на 20.11.2021г.</v>
      </c>
      <c r="B30" s="39">
        <v>1886634.5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</sheetData>
  <pageMargins left="0.23622047244094491" right="0.15748031496062992" top="0.27559055118110237" bottom="0.31496062992125984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2021-11-23T05:50:50Z</dcterms:modified>
</cp:coreProperties>
</file>