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Бюджетополучатели!$F$69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Бюджетополучатели!$76:$77</definedName>
    <definedName name="_xlnm.Print_Titles" localSheetId="1">'Муниципальные районы'!$1:$3</definedName>
    <definedName name="_xlnm.Print_Area" localSheetId="0">Бюджетополучатели!$A$1:$E$115</definedName>
    <definedName name="_xlnm.Print_Area" localSheetId="1">'Муниципальные районы'!$A$1:$P$51</definedName>
  </definedNames>
  <calcPr calcId="162913" refMode="R1C1"/>
</workbook>
</file>

<file path=xl/calcChain.xml><?xml version="1.0" encoding="utf-8"?>
<calcChain xmlns="http://schemas.openxmlformats.org/spreadsheetml/2006/main">
  <c r="D6" i="1" l="1"/>
  <c r="D69" i="1"/>
  <c r="D8" i="1"/>
  <c r="D70" i="1" l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<sst xmlns="http://schemas.openxmlformats.org/spreadsheetml/2006/main" count="180" uniqueCount="179">
  <si>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</si>
  <si>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</si>
  <si>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</si>
  <si>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</si>
  <si>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</si>
  <si>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</si>
  <si>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</si>
  <si>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</si>
  <si>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</si>
  <si>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</si>
  <si>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</si>
  <si>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</si>
  <si>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</si>
  <si>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</si>
  <si>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</si>
  <si>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</si>
  <si>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</si>
  <si>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</si>
  <si>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</si>
  <si>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</si>
  <si>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</si>
  <si>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</si>
  <si>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</si>
  <si>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</si>
  <si>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</si>
  <si>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</si>
  <si>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</si>
  <si>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</si>
  <si>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</si>
  <si>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</si>
  <si>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</si>
  <si>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</si>
  <si>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</si>
  <si>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</si>
  <si>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</si>
  <si>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01.11.2021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</si>
  <si>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</si>
  <si>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</si>
  <si>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</si>
  <si>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</si>
  <si>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</si>
  <si>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</si>
  <si>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</si>
  <si>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</si>
  <si>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</si>
  <si>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</si>
  <si>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</si>
  <si>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</si>
  <si>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</si>
  <si>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</si>
  <si>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</si>
  <si>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</si>
  <si>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</si>
  <si>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</si>
  <si>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</si>
  <si>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</si>
  <si>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</si>
  <si>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</si>
  <si>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</si>
  <si>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</si>
  <si>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</si>
  <si>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</si>
  <si>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</si>
  <si>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</si>
  <si>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</si>
  <si>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</si>
  <si>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</si>
  <si>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</si>
  <si>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</si>
  <si>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</si>
  <si>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</si>
  <si>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Проведение Всероссийской переписи населения 2020 года</t>
  </si>
  <si>
    <t>Государственная поддержка отрасли культуры</t>
  </si>
  <si>
    <t>Реализация программ формирования современной городской среды (Благоустройство дворовых территорий)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</si>
  <si>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</si>
  <si>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</si>
  <si>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</si>
  <si>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</si>
  <si>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</si>
  <si>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</si>
  <si>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</si>
  <si>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</si>
  <si>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</si>
  <si>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</si>
  <si>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</si>
  <si>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</si>
  <si>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</si>
  <si>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</si>
  <si>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</si>
  <si>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</si>
  <si>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</si>
  <si>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</si>
  <si>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</si>
  <si>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</si>
  <si>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</si>
  <si>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</si>
  <si>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</si>
  <si>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</si>
  <si>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</si>
  <si>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</si>
  <si>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</si>
  <si>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</si>
  <si>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</si>
  <si>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</si>
  <si>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</si>
  <si>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</si>
  <si>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</si>
  <si>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</si>
  <si>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</si>
  <si>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</si>
  <si>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</si>
  <si>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</si>
  <si>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</si>
  <si>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</si>
  <si>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</si>
  <si>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</si>
  <si>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31.10.2021</t>
  </si>
  <si>
    <t>01.10.2021</t>
  </si>
  <si>
    <t>Остаток средств на 01.11.2021 года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</si>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</sst>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22" fillId="0" borderId="0" xfId="1"/>
    <xf numFmtId="164" fontId="3" fillId="0" borderId="3" xfId="1" applyNumberFormat="1" applyFont="1" applyFill="1" applyBorder="1" applyProtection="1"/>
    <xf numFmtId="164" fontId="2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17" ht="15.75" x14ac:dyDescent="0.25">
      <c r="A1" s="50" t="s">
        <v>9</v>
      </c>
      <c r="B1" s="50"/>
      <c r="C1" s="50"/>
      <c r="D1" s="50"/>
      <c r="E1" s="41"/>
      <c r="F1" s="28" t="s">
        <v>117</v>
      </c>
      <c r="G1" s="29" t="str">
        <f>TEXT(F1,"[$-FC19]ММ")</f>
        <v>10</v>
      </c>
      <c r="H1" s="29" t="str">
        <f>TEXT(F1,"[$-FC19]ДД.ММ.ГГГ \г")</f>
        <v>01.10.2021 г</v>
      </c>
      <c r="I1" s="29" t="str">
        <f>TEXT(F1,"[$-FC19]ГГГГ")</f>
        <v>2021</v>
      </c>
    </row>
    <row r="2" spans="1:17" ht="15.75" x14ac:dyDescent="0.25">
      <c r="A2" s="50" t="str">
        <f>CONCATENATE("доходов и расходов краевого бюджета за ",period," ",I1," года")</f>
        <v>доходов и расходов краевого бюджета за октябрь 2021 года</v>
      </c>
      <c r="B2" s="50"/>
      <c r="C2" s="50"/>
      <c r="D2" s="50"/>
      <c r="E2" s="41"/>
      <c r="F2" s="28" t="s">
        <v>116</v>
      </c>
      <c r="G2" s="29" t="str">
        <f>TEXT(F2,"[$-FC19]ДД ММММ ГГГ \г")</f>
        <v>31 октября 2021 г</v>
      </c>
      <c r="H2" s="29" t="str">
        <f>TEXT(F2,"[$-FC19]ДД.ММ.ГГГ \г")</f>
        <v>31.10.2021 г</v>
      </c>
      <c r="I2" s="30"/>
    </row>
    <row r="3" spans="1:17" x14ac:dyDescent="0.25">
      <c r="A3" s="1"/>
      <c r="B3" s="2"/>
      <c r="C3" s="2"/>
      <c r="D3" s="3"/>
      <c r="E3" s="3"/>
      <c r="F3" s="29">
        <f>EndDate+1</f>
        <v>44502</v>
      </c>
      <c r="G3" s="29" t="str">
        <f>TEXT(F3,"[$-FC19]ДД ММММ ГГГ \г")</f>
        <v>02 ноября 2021 г</v>
      </c>
      <c r="H3" s="29" t="str">
        <f>TEXT(F3,"[$-FC19]ДД.ММ.ГГГ \г")</f>
        <v>02.11.2021 г</v>
      </c>
      <c r="I3" s="29"/>
    </row>
    <row r="4" spans="1:17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17" x14ac:dyDescent="0.25">
      <c r="A5" s="51" t="str">
        <f>CONCATENATE("Остаток средств на ",H1,"ода")</f>
        <v>Остаток средств на 01.10.2021 года</v>
      </c>
      <c r="B5" s="52"/>
      <c r="C5" s="52"/>
      <c r="D5" s="8">
        <v>1435983.5</v>
      </c>
      <c r="E5" s="42"/>
      <c r="F5" s="30"/>
      <c r="G5" s="29"/>
      <c r="H5" s="29"/>
      <c r="I5" s="29"/>
    </row>
    <row r="6" spans="1:17" x14ac:dyDescent="0.25">
      <c r="A6" s="58" t="s">
        <v>1</v>
      </c>
      <c r="B6" s="59"/>
      <c r="C6" s="59"/>
      <c r="D6" s="7">
        <f>D69-D7</f>
        <v>3107745.6378899999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октябрь</v>
      </c>
      <c r="G6" s="29"/>
      <c r="H6" s="29"/>
      <c r="I6" s="29"/>
    </row>
    <row r="7" spans="1:17" x14ac:dyDescent="0.25">
      <c r="A7" s="60" t="s">
        <v>10</v>
      </c>
      <c r="B7" s="59"/>
      <c r="C7" s="59"/>
      <c r="D7" s="9">
        <v>5664101.0999999996</v>
      </c>
      <c r="E7" s="44"/>
      <c r="F7" s="29"/>
      <c r="G7" s="29"/>
      <c r="H7" s="29"/>
      <c r="I7" s="29"/>
    </row>
    <row r="8" spans="1:17" x14ac:dyDescent="0.25">
      <c r="A8" s="60" t="s">
        <v>11</v>
      </c>
      <c r="B8" s="59"/>
      <c r="C8" s="59"/>
      <c r="D8" s="9">
        <f>SUM(D9:D68)</f>
        <v>2237063.7999999998</v>
      </c>
      <c r="E8" s="44"/>
      <c r="F8" s="29" t="s">
        <v>34</v>
      </c>
    </row>
    <row r="9" spans="1:17" ht="35.25" customHeight="1" x14ac:dyDescent="0.25">
      <c r="A9" s="70" t="s">
        <v>119</v>
      </c>
      <c r="B9" s="71"/>
      <c r="C9" s="71"/>
      <c r="D9" s="47">
        <v>55246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ht="35.25" customHeight="1" x14ac:dyDescent="0.25">
      <c r="A10" s="70" t="s">
        <v>120</v>
      </c>
      <c r="B10" s="71"/>
      <c r="C10" s="71"/>
      <c r="D10" s="47">
        <v>40349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ht="24.75" customHeight="1" x14ac:dyDescent="0.25">
      <c r="A11" s="70" t="s">
        <v>121</v>
      </c>
      <c r="B11" s="71"/>
      <c r="C11" s="71"/>
      <c r="D11" s="47">
        <v>56518.9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48.75" customHeight="1" x14ac:dyDescent="0.25">
      <c r="A12" s="70" t="s">
        <v>122</v>
      </c>
      <c r="B12" s="71"/>
      <c r="C12" s="71"/>
      <c r="D12" s="47">
        <v>7001.1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35.25" customHeight="1" x14ac:dyDescent="0.25">
      <c r="A13" s="70" t="s">
        <v>123</v>
      </c>
      <c r="B13" s="71"/>
      <c r="C13" s="71"/>
      <c r="D13" s="47">
        <v>43667.4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48" customHeight="1" x14ac:dyDescent="0.25">
      <c r="A14" s="70" t="s">
        <v>124</v>
      </c>
      <c r="B14" s="71"/>
      <c r="C14" s="71"/>
      <c r="D14" s="47">
        <v>293.60000000000002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66" customHeight="1" x14ac:dyDescent="0.25">
      <c r="A15" s="70" t="s">
        <v>125</v>
      </c>
      <c r="B15" s="71"/>
      <c r="C15" s="71"/>
      <c r="D15" s="47">
        <v>485.1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51.75" customHeight="1" x14ac:dyDescent="0.25">
      <c r="A16" s="70" t="s">
        <v>126</v>
      </c>
      <c r="B16" s="71"/>
      <c r="C16" s="71"/>
      <c r="D16" s="47">
        <v>2850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23.25" customHeight="1" x14ac:dyDescent="0.25">
      <c r="A17" s="70" t="s">
        <v>127</v>
      </c>
      <c r="B17" s="71"/>
      <c r="C17" s="71"/>
      <c r="D17" s="47">
        <v>874.6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ht="50.25" customHeight="1" x14ac:dyDescent="0.25">
      <c r="A18" s="70" t="s">
        <v>128</v>
      </c>
      <c r="B18" s="71"/>
      <c r="C18" s="71"/>
      <c r="D18" s="47">
        <v>880.3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24" customHeight="1" x14ac:dyDescent="0.25">
      <c r="A19" s="70" t="s">
        <v>129</v>
      </c>
      <c r="B19" s="71"/>
      <c r="C19" s="71"/>
      <c r="D19" s="47">
        <v>1649.9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1:17" ht="35.25" customHeight="1" x14ac:dyDescent="0.25">
      <c r="A20" s="70" t="s">
        <v>130</v>
      </c>
      <c r="B20" s="71"/>
      <c r="C20" s="71"/>
      <c r="D20" s="47">
        <v>994.4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7" ht="35.25" customHeight="1" x14ac:dyDescent="0.25">
      <c r="A21" s="70" t="s">
        <v>131</v>
      </c>
      <c r="B21" s="71"/>
      <c r="C21" s="71"/>
      <c r="D21" s="47">
        <v>16022.4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ht="48" customHeight="1" x14ac:dyDescent="0.25">
      <c r="A22" s="70" t="s">
        <v>132</v>
      </c>
      <c r="B22" s="71"/>
      <c r="C22" s="71"/>
      <c r="D22" s="47">
        <v>45092.9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ht="21" customHeight="1" x14ac:dyDescent="0.25">
      <c r="A23" s="70" t="s">
        <v>133</v>
      </c>
      <c r="B23" s="71"/>
      <c r="C23" s="71"/>
      <c r="D23" s="47">
        <v>1780.9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ht="19.5" customHeight="1" x14ac:dyDescent="0.25">
      <c r="A24" s="70" t="s">
        <v>134</v>
      </c>
      <c r="B24" s="71"/>
      <c r="C24" s="71"/>
      <c r="D24" s="47">
        <v>4467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 ht="48.75" customHeight="1" x14ac:dyDescent="0.25">
      <c r="A25" s="70" t="s">
        <v>135</v>
      </c>
      <c r="B25" s="71"/>
      <c r="C25" s="71"/>
      <c r="D25" s="47">
        <v>397.8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7" ht="35.25" customHeight="1" x14ac:dyDescent="0.25">
      <c r="A26" s="70" t="s">
        <v>136</v>
      </c>
      <c r="B26" s="71"/>
      <c r="C26" s="71"/>
      <c r="D26" s="47">
        <v>93966.7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ht="35.25" customHeight="1" x14ac:dyDescent="0.25">
      <c r="A27" s="70" t="s">
        <v>137</v>
      </c>
      <c r="B27" s="71"/>
      <c r="C27" s="71"/>
      <c r="D27" s="47">
        <v>19380.8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17" ht="56.25" customHeight="1" x14ac:dyDescent="0.25">
      <c r="A28" s="70" t="s">
        <v>138</v>
      </c>
      <c r="B28" s="71"/>
      <c r="C28" s="71"/>
      <c r="D28" s="47">
        <v>58678.5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ht="51.75" customHeight="1" x14ac:dyDescent="0.25">
      <c r="A29" s="70" t="s">
        <v>139</v>
      </c>
      <c r="B29" s="71"/>
      <c r="C29" s="71"/>
      <c r="D29" s="47">
        <v>104.9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35.25" customHeight="1" x14ac:dyDescent="0.25">
      <c r="A30" s="70" t="s">
        <v>140</v>
      </c>
      <c r="B30" s="71"/>
      <c r="C30" s="71"/>
      <c r="D30" s="47">
        <v>967.4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7" ht="35.25" customHeight="1" x14ac:dyDescent="0.25">
      <c r="A31" s="70" t="s">
        <v>141</v>
      </c>
      <c r="B31" s="71"/>
      <c r="C31" s="71"/>
      <c r="D31" s="47">
        <v>573.20000000000005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ht="35.25" customHeight="1" x14ac:dyDescent="0.25">
      <c r="A32" s="70" t="s">
        <v>142</v>
      </c>
      <c r="B32" s="71"/>
      <c r="C32" s="71"/>
      <c r="D32" s="47">
        <v>2902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35.25" customHeight="1" x14ac:dyDescent="0.25">
      <c r="A33" s="70" t="s">
        <v>143</v>
      </c>
      <c r="B33" s="71"/>
      <c r="C33" s="71"/>
      <c r="D33" s="47">
        <v>8608.2000000000007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ht="35.25" customHeight="1" x14ac:dyDescent="0.25">
      <c r="A34" s="70" t="s">
        <v>144</v>
      </c>
      <c r="B34" s="71"/>
      <c r="C34" s="71"/>
      <c r="D34" s="47">
        <v>2447.6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 ht="35.25" customHeight="1" x14ac:dyDescent="0.25">
      <c r="A35" s="70" t="s">
        <v>145</v>
      </c>
      <c r="B35" s="71"/>
      <c r="C35" s="71"/>
      <c r="D35" s="47">
        <v>1006.4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ht="35.25" customHeight="1" x14ac:dyDescent="0.25">
      <c r="A36" s="70" t="s">
        <v>146</v>
      </c>
      <c r="B36" s="71"/>
      <c r="C36" s="71"/>
      <c r="D36" s="47">
        <v>282.3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21.75" customHeight="1" x14ac:dyDescent="0.25">
      <c r="A37" s="70" t="s">
        <v>147</v>
      </c>
      <c r="B37" s="71"/>
      <c r="C37" s="71"/>
      <c r="D37" s="47">
        <v>1349.8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ht="26.25" customHeight="1" x14ac:dyDescent="0.25">
      <c r="A38" s="70" t="s">
        <v>148</v>
      </c>
      <c r="B38" s="71"/>
      <c r="C38" s="71"/>
      <c r="D38" s="47">
        <v>10680.8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ht="35.25" customHeight="1" x14ac:dyDescent="0.25">
      <c r="A39" s="70" t="s">
        <v>149</v>
      </c>
      <c r="B39" s="71"/>
      <c r="C39" s="71"/>
      <c r="D39" s="47">
        <v>9247.7000000000007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 ht="46.5" customHeight="1" x14ac:dyDescent="0.25">
      <c r="A40" s="70" t="s">
        <v>150</v>
      </c>
      <c r="B40" s="71"/>
      <c r="C40" s="71"/>
      <c r="D40" s="47">
        <v>2287.8000000000002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 ht="24.75" customHeight="1" x14ac:dyDescent="0.25">
      <c r="A41" s="70" t="s">
        <v>151</v>
      </c>
      <c r="B41" s="71"/>
      <c r="C41" s="71"/>
      <c r="D41" s="47">
        <v>4345.3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17" ht="21" customHeight="1" x14ac:dyDescent="0.25">
      <c r="A42" s="70" t="s">
        <v>152</v>
      </c>
      <c r="B42" s="71"/>
      <c r="C42" s="71"/>
      <c r="D42" s="47">
        <v>306.3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17" ht="50.25" customHeight="1" x14ac:dyDescent="0.25">
      <c r="A43" s="70" t="s">
        <v>153</v>
      </c>
      <c r="B43" s="71"/>
      <c r="C43" s="71"/>
      <c r="D43" s="47">
        <v>26960.6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 ht="35.25" customHeight="1" x14ac:dyDescent="0.25">
      <c r="A44" s="70" t="s">
        <v>154</v>
      </c>
      <c r="B44" s="71"/>
      <c r="C44" s="71"/>
      <c r="D44" s="47">
        <v>3076.4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17" ht="35.25" customHeight="1" x14ac:dyDescent="0.25">
      <c r="A45" s="70" t="s">
        <v>155</v>
      </c>
      <c r="B45" s="71"/>
      <c r="C45" s="71"/>
      <c r="D45" s="47">
        <v>11829.4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35.25" customHeight="1" x14ac:dyDescent="0.25">
      <c r="A46" s="70" t="s">
        <v>156</v>
      </c>
      <c r="B46" s="71"/>
      <c r="C46" s="71"/>
      <c r="D46" s="47">
        <v>98.3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1:17" ht="35.25" customHeight="1" x14ac:dyDescent="0.25">
      <c r="A47" s="70" t="s">
        <v>157</v>
      </c>
      <c r="B47" s="71"/>
      <c r="C47" s="71"/>
      <c r="D47" s="47">
        <v>15.2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17" ht="21" customHeight="1" x14ac:dyDescent="0.25">
      <c r="A48" s="70" t="s">
        <v>158</v>
      </c>
      <c r="B48" s="71"/>
      <c r="C48" s="71"/>
      <c r="D48" s="47">
        <v>3143.5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35.25" customHeight="1" x14ac:dyDescent="0.25">
      <c r="A49" s="70" t="s">
        <v>159</v>
      </c>
      <c r="B49" s="71"/>
      <c r="C49" s="71"/>
      <c r="D49" s="47">
        <v>351.8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50.25" customHeight="1" x14ac:dyDescent="0.25">
      <c r="A50" s="70" t="s">
        <v>160</v>
      </c>
      <c r="B50" s="71"/>
      <c r="C50" s="71"/>
      <c r="D50" s="47">
        <v>41.3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35.25" customHeight="1" x14ac:dyDescent="0.25">
      <c r="A51" s="70" t="s">
        <v>161</v>
      </c>
      <c r="B51" s="71"/>
      <c r="C51" s="71"/>
      <c r="D51" s="47">
        <v>14500.9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48.75" customHeight="1" x14ac:dyDescent="0.25">
      <c r="A52" s="70" t="s">
        <v>162</v>
      </c>
      <c r="B52" s="71"/>
      <c r="C52" s="71"/>
      <c r="D52" s="47">
        <v>19849.900000000001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63" customHeight="1" x14ac:dyDescent="0.25">
      <c r="A53" s="70" t="s">
        <v>163</v>
      </c>
      <c r="B53" s="71"/>
      <c r="C53" s="71"/>
      <c r="D53" s="47">
        <v>1080.0999999999999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21" customHeight="1" x14ac:dyDescent="0.25">
      <c r="A54" s="70" t="s">
        <v>164</v>
      </c>
      <c r="B54" s="71"/>
      <c r="C54" s="71"/>
      <c r="D54" s="47">
        <v>14.3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8" customHeight="1" x14ac:dyDescent="0.25">
      <c r="A55" s="70" t="s">
        <v>165</v>
      </c>
      <c r="B55" s="71"/>
      <c r="C55" s="71"/>
      <c r="D55" s="47">
        <v>44101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20.25" customHeight="1" x14ac:dyDescent="0.25">
      <c r="A56" s="70" t="s">
        <v>166</v>
      </c>
      <c r="B56" s="71"/>
      <c r="C56" s="71"/>
      <c r="D56" s="47">
        <v>6578.5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 ht="35.25" customHeight="1" x14ac:dyDescent="0.25">
      <c r="A57" s="70" t="s">
        <v>167</v>
      </c>
      <c r="B57" s="71"/>
      <c r="C57" s="71"/>
      <c r="D57" s="47">
        <v>2024.1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1:17" ht="35.25" customHeight="1" x14ac:dyDescent="0.25">
      <c r="A58" s="70" t="s">
        <v>168</v>
      </c>
      <c r="B58" s="71"/>
      <c r="C58" s="71"/>
      <c r="D58" s="47">
        <v>907.4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</row>
    <row r="59" spans="1:17" ht="35.25" customHeight="1" x14ac:dyDescent="0.25">
      <c r="A59" s="70" t="s">
        <v>169</v>
      </c>
      <c r="B59" s="71"/>
      <c r="C59" s="71"/>
      <c r="D59" s="47">
        <v>1416.7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</row>
    <row r="60" spans="1:17" ht="35.25" customHeight="1" x14ac:dyDescent="0.25">
      <c r="A60" s="70" t="s">
        <v>170</v>
      </c>
      <c r="B60" s="71"/>
      <c r="C60" s="71"/>
      <c r="D60" s="47">
        <v>78447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 ht="112.5" customHeight="1" x14ac:dyDescent="0.25">
      <c r="A61" s="70" t="s">
        <v>171</v>
      </c>
      <c r="B61" s="71"/>
      <c r="C61" s="71"/>
      <c r="D61" s="47">
        <v>255.7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17" ht="47.25" customHeight="1" x14ac:dyDescent="0.25">
      <c r="A62" s="70" t="s">
        <v>172</v>
      </c>
      <c r="B62" s="71"/>
      <c r="C62" s="71"/>
      <c r="D62" s="47">
        <v>27980.5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17" ht="21.75" customHeight="1" x14ac:dyDescent="0.25">
      <c r="A63" s="70" t="s">
        <v>173</v>
      </c>
      <c r="B63" s="71"/>
      <c r="C63" s="71"/>
      <c r="D63" s="47">
        <v>520349.9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7" ht="35.25" customHeight="1" x14ac:dyDescent="0.25">
      <c r="A64" s="70" t="s">
        <v>174</v>
      </c>
      <c r="B64" s="71"/>
      <c r="C64" s="71"/>
      <c r="D64" s="47">
        <v>66833.3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1:17" ht="35.25" customHeight="1" x14ac:dyDescent="0.25">
      <c r="A65" s="70" t="s">
        <v>175</v>
      </c>
      <c r="B65" s="71"/>
      <c r="C65" s="71"/>
      <c r="D65" s="47">
        <v>2368.6999999999998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spans="1:17" ht="49.5" customHeight="1" x14ac:dyDescent="0.25">
      <c r="A66" s="70" t="s">
        <v>176</v>
      </c>
      <c r="B66" s="71"/>
      <c r="C66" s="71"/>
      <c r="D66" s="47">
        <v>10655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1:17" ht="35.25" customHeight="1" x14ac:dyDescent="0.25">
      <c r="A67" s="70" t="s">
        <v>177</v>
      </c>
      <c r="B67" s="71"/>
      <c r="C67" s="71"/>
      <c r="D67" s="47">
        <v>7221.3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1:17" ht="20.25" customHeight="1" x14ac:dyDescent="0.25">
      <c r="A68" s="70" t="s">
        <v>178</v>
      </c>
      <c r="B68" s="71"/>
      <c r="C68" s="71"/>
      <c r="D68" s="47">
        <v>891256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1:17" x14ac:dyDescent="0.25">
      <c r="A69" s="61" t="s">
        <v>12</v>
      </c>
      <c r="B69" s="62"/>
      <c r="C69" s="63"/>
      <c r="D69" s="49">
        <f>D71+D70-D5</f>
        <v>8771846.7378899995</v>
      </c>
      <c r="E69" s="44"/>
      <c r="F69" s="29" t="s">
        <v>35</v>
      </c>
    </row>
    <row r="70" spans="1:17" x14ac:dyDescent="0.25">
      <c r="A70" s="61" t="s">
        <v>13</v>
      </c>
      <c r="B70" s="62"/>
      <c r="C70" s="63"/>
      <c r="D70" s="49">
        <f>B113+'Муниципальные районы'!P48</f>
        <v>7892843.9378899997</v>
      </c>
      <c r="E70" s="44"/>
    </row>
    <row r="71" spans="1:17" x14ac:dyDescent="0.25">
      <c r="A71" s="51" t="s">
        <v>118</v>
      </c>
      <c r="B71" s="52"/>
      <c r="C71" s="53"/>
      <c r="D71" s="8">
        <v>2314986.2999999998</v>
      </c>
      <c r="E71" s="22"/>
    </row>
    <row r="72" spans="1:17" x14ac:dyDescent="0.25">
      <c r="A72" s="64" t="s">
        <v>14</v>
      </c>
      <c r="B72" s="65"/>
      <c r="C72" s="66"/>
      <c r="D72" s="8"/>
      <c r="E72" s="22"/>
    </row>
    <row r="73" spans="1:17" x14ac:dyDescent="0.25">
      <c r="A73" s="64" t="s">
        <v>15</v>
      </c>
      <c r="B73" s="65"/>
      <c r="C73" s="66"/>
      <c r="D73" s="48">
        <v>647311.19999999995</v>
      </c>
      <c r="E73" s="22"/>
    </row>
    <row r="74" spans="1:17" x14ac:dyDescent="0.25">
      <c r="A74" s="23"/>
      <c r="B74" s="24"/>
      <c r="C74" s="24"/>
      <c r="D74" s="22"/>
      <c r="E74" s="22"/>
    </row>
    <row r="75" spans="1:17" x14ac:dyDescent="0.25">
      <c r="A75" s="25" t="s">
        <v>16</v>
      </c>
      <c r="B75" s="10"/>
      <c r="C75" s="10"/>
      <c r="D75" s="11"/>
      <c r="E75" s="11"/>
    </row>
    <row r="76" spans="1:17" ht="15" customHeight="1" x14ac:dyDescent="0.25">
      <c r="A76" s="54" t="s">
        <v>17</v>
      </c>
      <c r="B76" s="56" t="s">
        <v>2</v>
      </c>
      <c r="C76" s="67" t="s">
        <v>3</v>
      </c>
      <c r="D76" s="68"/>
      <c r="E76" s="69"/>
    </row>
    <row r="77" spans="1:17" ht="90" customHeight="1" x14ac:dyDescent="0.25">
      <c r="A77" s="55"/>
      <c r="B77" s="57"/>
      <c r="C77" s="45" t="s">
        <v>4</v>
      </c>
      <c r="D77" s="45" t="s">
        <v>5</v>
      </c>
      <c r="E77" s="26" t="s">
        <v>33</v>
      </c>
    </row>
    <row r="78" spans="1:17" x14ac:dyDescent="0.25">
      <c r="A78" s="12" t="s">
        <v>81</v>
      </c>
      <c r="B78" s="37">
        <v>21451.56712</v>
      </c>
      <c r="C78" s="37">
        <v>14451.99906</v>
      </c>
      <c r="D78" s="37">
        <v>3148.6712299999999</v>
      </c>
      <c r="E78" s="37">
        <v>193.85154</v>
      </c>
    </row>
    <row r="79" spans="1:17" x14ac:dyDescent="0.25">
      <c r="A79" s="12" t="s">
        <v>82</v>
      </c>
      <c r="B79" s="37">
        <v>6891.3345799999997</v>
      </c>
      <c r="C79" s="37">
        <v>5094.5356700000002</v>
      </c>
      <c r="D79" s="37">
        <v>948.42116999999996</v>
      </c>
      <c r="E79" s="37"/>
    </row>
    <row r="80" spans="1:17" x14ac:dyDescent="0.25">
      <c r="A80" s="12" t="s">
        <v>83</v>
      </c>
      <c r="B80" s="37">
        <v>5325.8153300000004</v>
      </c>
      <c r="C80" s="37">
        <v>2752.50765</v>
      </c>
      <c r="D80" s="37">
        <v>514.99868000000004</v>
      </c>
      <c r="E80" s="37"/>
    </row>
    <row r="81" spans="1:5" x14ac:dyDescent="0.25">
      <c r="A81" s="12" t="s">
        <v>84</v>
      </c>
      <c r="B81" s="37">
        <v>75466.50129</v>
      </c>
      <c r="C81" s="37">
        <v>19984.303670000001</v>
      </c>
      <c r="D81" s="37">
        <v>6468.2632599999997</v>
      </c>
      <c r="E81" s="37">
        <v>650.37099999999998</v>
      </c>
    </row>
    <row r="82" spans="1:5" ht="30" x14ac:dyDescent="0.25">
      <c r="A82" s="12" t="s">
        <v>85</v>
      </c>
      <c r="B82" s="37">
        <v>83766.219540000006</v>
      </c>
      <c r="C82" s="37">
        <v>5339.5982199999999</v>
      </c>
      <c r="D82" s="37">
        <v>1187.33051</v>
      </c>
      <c r="E82" s="37"/>
    </row>
    <row r="83" spans="1:5" x14ac:dyDescent="0.25">
      <c r="A83" s="12" t="s">
        <v>86</v>
      </c>
      <c r="B83" s="37">
        <v>20402.12025</v>
      </c>
      <c r="C83" s="37">
        <v>7625.5060899999999</v>
      </c>
      <c r="D83" s="37">
        <v>1652.6616100000001</v>
      </c>
      <c r="E83" s="37">
        <v>132.41249999999999</v>
      </c>
    </row>
    <row r="84" spans="1:5" x14ac:dyDescent="0.25">
      <c r="A84" s="12" t="s">
        <v>87</v>
      </c>
      <c r="B84" s="37">
        <v>3191.9886799999999</v>
      </c>
      <c r="C84" s="37">
        <v>2547.1915600000002</v>
      </c>
      <c r="D84" s="37">
        <v>509.63153999999997</v>
      </c>
      <c r="E84" s="37"/>
    </row>
    <row r="85" spans="1:5" ht="30" x14ac:dyDescent="0.25">
      <c r="A85" s="12" t="s">
        <v>88</v>
      </c>
      <c r="B85" s="37">
        <v>506810.25352999999</v>
      </c>
      <c r="C85" s="37">
        <v>8426.4837299999999</v>
      </c>
      <c r="D85" s="37">
        <v>3112.5215400000002</v>
      </c>
      <c r="E85" s="37"/>
    </row>
    <row r="86" spans="1:5" x14ac:dyDescent="0.25">
      <c r="A86" s="12" t="s">
        <v>89</v>
      </c>
      <c r="B86" s="37">
        <v>31579.645469999999</v>
      </c>
      <c r="C86" s="37">
        <v>8844.6358199999995</v>
      </c>
      <c r="D86" s="37">
        <v>2197.1848300000001</v>
      </c>
      <c r="E86" s="37"/>
    </row>
    <row r="87" spans="1:5" x14ac:dyDescent="0.25">
      <c r="A87" s="12" t="s">
        <v>90</v>
      </c>
      <c r="B87" s="37">
        <v>220918.36034000001</v>
      </c>
      <c r="C87" s="37">
        <v>11069.34405</v>
      </c>
      <c r="D87" s="37">
        <v>2858.5130600000002</v>
      </c>
      <c r="E87" s="37">
        <v>19848.125199999999</v>
      </c>
    </row>
    <row r="88" spans="1:5" x14ac:dyDescent="0.25">
      <c r="A88" s="12" t="s">
        <v>91</v>
      </c>
      <c r="B88" s="37">
        <v>384932.28018</v>
      </c>
      <c r="C88" s="37">
        <v>6247.02304</v>
      </c>
      <c r="D88" s="37">
        <v>108.36543</v>
      </c>
      <c r="E88" s="37">
        <v>2563.7840999999999</v>
      </c>
    </row>
    <row r="89" spans="1:5" x14ac:dyDescent="0.25">
      <c r="A89" s="12" t="s">
        <v>92</v>
      </c>
      <c r="B89" s="37">
        <v>914755.29767999996</v>
      </c>
      <c r="C89" s="37">
        <v>22835.08526</v>
      </c>
      <c r="D89" s="37">
        <v>5910.84159</v>
      </c>
      <c r="E89" s="37">
        <v>261828.60730999999</v>
      </c>
    </row>
    <row r="90" spans="1:5" ht="30" x14ac:dyDescent="0.25">
      <c r="A90" s="12" t="s">
        <v>93</v>
      </c>
      <c r="B90" s="37">
        <v>717513.51379</v>
      </c>
      <c r="C90" s="37">
        <v>20718.580620000001</v>
      </c>
      <c r="D90" s="37">
        <v>4985.9855399999997</v>
      </c>
      <c r="E90" s="37">
        <v>498644.05936999997</v>
      </c>
    </row>
    <row r="91" spans="1:5" x14ac:dyDescent="0.25">
      <c r="A91" s="12" t="s">
        <v>94</v>
      </c>
      <c r="B91" s="37">
        <v>85543.546660000007</v>
      </c>
      <c r="C91" s="37">
        <v>1781.6890599999999</v>
      </c>
      <c r="D91" s="37">
        <v>427.76265999999998</v>
      </c>
      <c r="E91" s="37"/>
    </row>
    <row r="92" spans="1:5" x14ac:dyDescent="0.25">
      <c r="A92" s="12" t="s">
        <v>95</v>
      </c>
      <c r="B92" s="37">
        <v>112462.60802</v>
      </c>
      <c r="C92" s="37">
        <v>59986.728479999998</v>
      </c>
      <c r="D92" s="37">
        <v>17752.981749999999</v>
      </c>
      <c r="E92" s="37"/>
    </row>
    <row r="93" spans="1:5" x14ac:dyDescent="0.25">
      <c r="A93" s="12" t="s">
        <v>96</v>
      </c>
      <c r="B93" s="37">
        <v>14479.340399999999</v>
      </c>
      <c r="C93" s="37">
        <v>2798.1222600000001</v>
      </c>
      <c r="D93" s="37">
        <v>684.70266000000004</v>
      </c>
      <c r="E93" s="37"/>
    </row>
    <row r="94" spans="1:5" ht="30" x14ac:dyDescent="0.25">
      <c r="A94" s="12" t="s">
        <v>97</v>
      </c>
      <c r="B94" s="37">
        <v>8614.0245599999998</v>
      </c>
      <c r="C94" s="37">
        <v>3279.2933699999999</v>
      </c>
      <c r="D94" s="37">
        <v>846.36134000000004</v>
      </c>
      <c r="E94" s="37"/>
    </row>
    <row r="95" spans="1:5" x14ac:dyDescent="0.25">
      <c r="A95" s="12" t="s">
        <v>98</v>
      </c>
      <c r="B95" s="37">
        <v>55619.454339999997</v>
      </c>
      <c r="C95" s="37">
        <v>19623.13046</v>
      </c>
      <c r="D95" s="37">
        <v>6593.5450199999996</v>
      </c>
      <c r="E95" s="37">
        <v>14963.458790000001</v>
      </c>
    </row>
    <row r="96" spans="1:5" x14ac:dyDescent="0.25">
      <c r="A96" s="12" t="s">
        <v>99</v>
      </c>
      <c r="B96" s="37">
        <v>18421.19486</v>
      </c>
      <c r="C96" s="37">
        <v>1021.42621</v>
      </c>
      <c r="D96" s="37">
        <v>275.85545000000002</v>
      </c>
      <c r="E96" s="37"/>
    </row>
    <row r="97" spans="1:5" x14ac:dyDescent="0.25">
      <c r="A97" s="12" t="s">
        <v>100</v>
      </c>
      <c r="B97" s="37">
        <v>1116888.4682199999</v>
      </c>
      <c r="C97" s="37">
        <v>8943.2475099999992</v>
      </c>
      <c r="D97" s="37">
        <v>1590.8752500000001</v>
      </c>
      <c r="E97" s="37"/>
    </row>
    <row r="98" spans="1:5" ht="30" x14ac:dyDescent="0.25">
      <c r="A98" s="12" t="s">
        <v>101</v>
      </c>
      <c r="B98" s="37">
        <v>27630.917839999998</v>
      </c>
      <c r="C98" s="37">
        <v>15634.47356</v>
      </c>
      <c r="D98" s="37">
        <v>4390.4841699999997</v>
      </c>
      <c r="E98" s="37">
        <v>40.64096</v>
      </c>
    </row>
    <row r="99" spans="1:5" x14ac:dyDescent="0.25">
      <c r="A99" s="12" t="s">
        <v>102</v>
      </c>
      <c r="B99" s="37">
        <v>3469.33887</v>
      </c>
      <c r="C99" s="37">
        <v>2717.2193499999998</v>
      </c>
      <c r="D99" s="37">
        <v>598.12384999999995</v>
      </c>
      <c r="E99" s="37"/>
    </row>
    <row r="100" spans="1:5" x14ac:dyDescent="0.25">
      <c r="A100" s="12" t="s">
        <v>103</v>
      </c>
      <c r="B100" s="37">
        <v>2473.35527</v>
      </c>
      <c r="C100" s="37">
        <v>1709.33456</v>
      </c>
      <c r="D100" s="37">
        <v>443.98615000000001</v>
      </c>
      <c r="E100" s="37"/>
    </row>
    <row r="101" spans="1:5" x14ac:dyDescent="0.25">
      <c r="A101" s="12" t="s">
        <v>104</v>
      </c>
      <c r="B101" s="37">
        <v>2749.8726000000001</v>
      </c>
      <c r="C101" s="37">
        <v>2044.2305100000001</v>
      </c>
      <c r="D101" s="37">
        <v>542.60901999999999</v>
      </c>
      <c r="E101" s="37"/>
    </row>
    <row r="102" spans="1:5" x14ac:dyDescent="0.25">
      <c r="A102" s="12" t="s">
        <v>105</v>
      </c>
      <c r="B102" s="37">
        <v>1824.4103700000001</v>
      </c>
      <c r="C102" s="37">
        <v>1446.1795199999999</v>
      </c>
      <c r="D102" s="37">
        <v>39.867109999999997</v>
      </c>
      <c r="E102" s="37"/>
    </row>
    <row r="103" spans="1:5" x14ac:dyDescent="0.25">
      <c r="A103" s="12" t="s">
        <v>106</v>
      </c>
      <c r="B103" s="37">
        <v>1364485.8563699999</v>
      </c>
      <c r="C103" s="37">
        <v>19162.943289999999</v>
      </c>
      <c r="D103" s="37">
        <v>5466.32593</v>
      </c>
      <c r="E103" s="37">
        <v>319.77749999999997</v>
      </c>
    </row>
    <row r="104" spans="1:5" ht="30" x14ac:dyDescent="0.25">
      <c r="A104" s="12" t="s">
        <v>107</v>
      </c>
      <c r="B104" s="37">
        <v>430.71530999999999</v>
      </c>
      <c r="C104" s="37">
        <v>300.59946000000002</v>
      </c>
      <c r="D104" s="37">
        <v>113.12904</v>
      </c>
      <c r="E104" s="37"/>
    </row>
    <row r="105" spans="1:5" x14ac:dyDescent="0.25">
      <c r="A105" s="12" t="s">
        <v>108</v>
      </c>
      <c r="B105" s="37">
        <v>126458.35739999999</v>
      </c>
      <c r="C105" s="37">
        <v>3104.3435599999998</v>
      </c>
      <c r="D105" s="37">
        <v>533.73728000000006</v>
      </c>
      <c r="E105" s="37">
        <v>1014.23464</v>
      </c>
    </row>
    <row r="106" spans="1:5" x14ac:dyDescent="0.25">
      <c r="A106" s="12" t="s">
        <v>109</v>
      </c>
      <c r="B106" s="37">
        <v>38540.360220000002</v>
      </c>
      <c r="C106" s="37">
        <v>14395.041670000001</v>
      </c>
      <c r="D106" s="37">
        <v>2683.45039</v>
      </c>
      <c r="E106" s="37">
        <v>112.1915</v>
      </c>
    </row>
    <row r="107" spans="1:5" x14ac:dyDescent="0.25">
      <c r="A107" s="12" t="s">
        <v>110</v>
      </c>
      <c r="B107" s="37">
        <v>8525.3374899999999</v>
      </c>
      <c r="C107" s="37">
        <v>1272.6201900000001</v>
      </c>
      <c r="D107" s="37">
        <v>195.6</v>
      </c>
      <c r="E107" s="37"/>
    </row>
    <row r="108" spans="1:5" x14ac:dyDescent="0.25">
      <c r="A108" s="12" t="s">
        <v>111</v>
      </c>
      <c r="B108" s="37">
        <v>865.13802999999996</v>
      </c>
      <c r="C108" s="37">
        <v>504.23068999999998</v>
      </c>
      <c r="D108" s="37">
        <v>114.81077999999999</v>
      </c>
      <c r="E108" s="37"/>
    </row>
    <row r="109" spans="1:5" ht="30" x14ac:dyDescent="0.25">
      <c r="A109" s="12" t="s">
        <v>112</v>
      </c>
      <c r="B109" s="37">
        <v>8532.27376</v>
      </c>
      <c r="C109" s="37">
        <v>5648.5218800000002</v>
      </c>
      <c r="D109" s="37">
        <v>1968.0191500000001</v>
      </c>
      <c r="E109" s="37"/>
    </row>
    <row r="110" spans="1:5" ht="30" x14ac:dyDescent="0.25">
      <c r="A110" s="12" t="s">
        <v>113</v>
      </c>
      <c r="B110" s="37">
        <v>46311.962310000003</v>
      </c>
      <c r="C110" s="37">
        <v>2609.51602</v>
      </c>
      <c r="D110" s="37">
        <v>625.30105000000003</v>
      </c>
      <c r="E110" s="37">
        <v>99.62867</v>
      </c>
    </row>
    <row r="111" spans="1:5" ht="30" x14ac:dyDescent="0.25">
      <c r="A111" s="12" t="s">
        <v>114</v>
      </c>
      <c r="B111" s="37">
        <v>56332.462209999998</v>
      </c>
      <c r="C111" s="37">
        <v>2737.9221600000001</v>
      </c>
      <c r="D111" s="37">
        <v>572.74882000000002</v>
      </c>
      <c r="E111" s="37">
        <v>400.65886</v>
      </c>
    </row>
    <row r="112" spans="1:5" ht="30" x14ac:dyDescent="0.25">
      <c r="A112" s="12" t="s">
        <v>115</v>
      </c>
      <c r="B112" s="37">
        <v>45412.732519999998</v>
      </c>
      <c r="C112" s="37">
        <v>6182.2799599999998</v>
      </c>
      <c r="D112" s="37">
        <v>1187.24082</v>
      </c>
      <c r="E112" s="37">
        <v>583.6232</v>
      </c>
    </row>
    <row r="113" spans="1:5" x14ac:dyDescent="0.25">
      <c r="A113" s="27" t="s">
        <v>2</v>
      </c>
      <c r="B113" s="38">
        <v>6139076.6254099999</v>
      </c>
      <c r="C113" s="38">
        <v>312839.88816999999</v>
      </c>
      <c r="D113" s="38">
        <v>81250.907680000004</v>
      </c>
      <c r="E113" s="38">
        <v>801395.42513999995</v>
      </c>
    </row>
  </sheetData>
  <mergeCells count="74">
    <mergeCell ref="A66:C66"/>
    <mergeCell ref="A67:C67"/>
    <mergeCell ref="A68:C68"/>
    <mergeCell ref="A61:C61"/>
    <mergeCell ref="A62:C62"/>
    <mergeCell ref="A63:C63"/>
    <mergeCell ref="A64:C64"/>
    <mergeCell ref="A65:C6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:D1"/>
    <mergeCell ref="A2:D2"/>
    <mergeCell ref="A5:C5"/>
    <mergeCell ref="A71:C71"/>
    <mergeCell ref="A76:A77"/>
    <mergeCell ref="B76:B77"/>
    <mergeCell ref="A6:C6"/>
    <mergeCell ref="A7:C7"/>
    <mergeCell ref="A8:C8"/>
    <mergeCell ref="A69:C69"/>
    <mergeCell ref="A70:C70"/>
    <mergeCell ref="A72:C72"/>
    <mergeCell ref="A73:C73"/>
    <mergeCell ref="C76:E76"/>
    <mergeCell ref="A9:C9"/>
    <mergeCell ref="A10:C10"/>
  </mergeCells>
  <pageMargins left="0.70866141732283472" right="0.17" top="0.34" bottom="0.42" header="0.17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topLeftCell="A43" zoomScaleNormal="100" zoomScaleSheetLayoutView="100" workbookViewId="0">
      <selection activeCell="I44" sqref="I44"/>
    </sheetView>
  </sheetViews>
  <sheetFormatPr defaultRowHeight="15" x14ac:dyDescent="0.25"/>
  <cols>
    <col min="1" max="1" width="40.28515625" customWidth="1"/>
    <col min="2" max="2" width="13.140625" customWidth="1"/>
    <col min="3" max="3" width="13.28515625" customWidth="1"/>
    <col min="4" max="4" width="14.28515625" customWidth="1"/>
    <col min="5" max="5" width="13.140625" customWidth="1"/>
    <col min="6" max="6" width="13.42578125" customWidth="1"/>
    <col min="7" max="7" width="13.7109375" customWidth="1"/>
    <col min="8" max="8" width="14.7109375" customWidth="1"/>
    <col min="9" max="9" width="13.7109375" customWidth="1"/>
    <col min="10" max="10" width="12.7109375" customWidth="1"/>
    <col min="11" max="11" width="12.140625" customWidth="1"/>
    <col min="12" max="12" width="14.5703125" customWidth="1"/>
    <col min="13" max="13" width="13.85546875" customWidth="1"/>
    <col min="14" max="14" width="13.140625" customWidth="1"/>
    <col min="15" max="15" width="13.5703125" customWidth="1"/>
    <col min="16" max="16" width="13.1406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45" x14ac:dyDescent="0.25">
      <c r="A4" s="34" t="s">
        <v>36</v>
      </c>
      <c r="B4" s="39">
        <v>20000</v>
      </c>
      <c r="C4" s="39">
        <v>20574</v>
      </c>
      <c r="D4" s="39">
        <v>25268.75</v>
      </c>
      <c r="E4" s="39">
        <v>6416</v>
      </c>
      <c r="F4" s="39">
        <v>5519</v>
      </c>
      <c r="G4" s="39">
        <v>22792.833330000001</v>
      </c>
      <c r="H4" s="39">
        <v>2375.241</v>
      </c>
      <c r="I4" s="39">
        <v>10000</v>
      </c>
      <c r="J4" s="39">
        <v>9849.1666600000008</v>
      </c>
      <c r="K4" s="39">
        <v>6386.75</v>
      </c>
      <c r="L4" s="39">
        <v>25826</v>
      </c>
      <c r="M4" s="39">
        <v>6165.2499799999996</v>
      </c>
      <c r="N4" s="39">
        <v>13633.833000000001</v>
      </c>
      <c r="O4" s="39">
        <v>15000</v>
      </c>
      <c r="P4" s="40">
        <v>189806.82397</v>
      </c>
      <c r="Q4" s="33"/>
      <c r="R4" s="33"/>
      <c r="S4" s="33"/>
      <c r="T4" s="33"/>
    </row>
    <row r="5" spans="1:20" ht="45" x14ac:dyDescent="0.25">
      <c r="A5" s="34" t="s">
        <v>37</v>
      </c>
      <c r="B5" s="39">
        <v>10109.80097</v>
      </c>
      <c r="C5" s="39">
        <v>1005.152</v>
      </c>
      <c r="D5" s="39">
        <v>7604.6670000000004</v>
      </c>
      <c r="E5" s="39">
        <v>1307.8800000000001</v>
      </c>
      <c r="F5" s="39">
        <v>256</v>
      </c>
      <c r="G5" s="39">
        <v>10900.166660000001</v>
      </c>
      <c r="H5" s="39">
        <v>987.10500000000002</v>
      </c>
      <c r="I5" s="39">
        <v>13813.7148</v>
      </c>
      <c r="J5" s="39">
        <v>10651.186750000001</v>
      </c>
      <c r="K5" s="39">
        <v>1750</v>
      </c>
      <c r="L5" s="39">
        <v>7500</v>
      </c>
      <c r="M5" s="39">
        <v>309.75</v>
      </c>
      <c r="N5" s="39">
        <v>800</v>
      </c>
      <c r="O5" s="39"/>
      <c r="P5" s="40">
        <v>66995.423179999998</v>
      </c>
      <c r="Q5" s="33"/>
      <c r="R5" s="33"/>
      <c r="S5" s="33"/>
      <c r="T5" s="33"/>
    </row>
    <row r="6" spans="1:20" ht="45" x14ac:dyDescent="0.25">
      <c r="A6" s="34" t="s">
        <v>38</v>
      </c>
      <c r="B6" s="39">
        <v>67289.075589999993</v>
      </c>
      <c r="C6" s="39">
        <v>35055.25</v>
      </c>
      <c r="D6" s="39">
        <v>14442.334000000001</v>
      </c>
      <c r="E6" s="39">
        <v>4414</v>
      </c>
      <c r="F6" s="39">
        <v>495</v>
      </c>
      <c r="G6" s="39">
        <v>17088.25</v>
      </c>
      <c r="H6" s="39">
        <v>7197.625</v>
      </c>
      <c r="I6" s="39">
        <v>2500</v>
      </c>
      <c r="J6" s="39">
        <v>23945.563999999998</v>
      </c>
      <c r="K6" s="39">
        <v>5471.3</v>
      </c>
      <c r="L6" s="39">
        <v>10390.083329999999</v>
      </c>
      <c r="M6" s="39">
        <v>7066.25</v>
      </c>
      <c r="N6" s="39">
        <v>5500</v>
      </c>
      <c r="O6" s="39"/>
      <c r="P6" s="40">
        <v>200854.73191999999</v>
      </c>
      <c r="Q6" s="33"/>
      <c r="R6" s="33"/>
      <c r="S6" s="33"/>
      <c r="T6" s="33"/>
    </row>
    <row r="7" spans="1:20" ht="135" x14ac:dyDescent="0.25">
      <c r="A7" s="34" t="s">
        <v>39</v>
      </c>
      <c r="B7" s="39">
        <v>24683.362209999999</v>
      </c>
      <c r="C7" s="39">
        <v>14921.67432</v>
      </c>
      <c r="D7" s="39">
        <v>230.12299999999999</v>
      </c>
      <c r="E7" s="39">
        <v>-41.861719999999998</v>
      </c>
      <c r="F7" s="39"/>
      <c r="G7" s="39">
        <v>1706.4642799999999</v>
      </c>
      <c r="H7" s="39">
        <v>1444.5768800000001</v>
      </c>
      <c r="I7" s="39">
        <v>2592.5</v>
      </c>
      <c r="J7" s="39">
        <v>15060.91575</v>
      </c>
      <c r="K7" s="39"/>
      <c r="L7" s="39">
        <v>2455.29043</v>
      </c>
      <c r="M7" s="39"/>
      <c r="N7" s="39">
        <v>-250.14619999999999</v>
      </c>
      <c r="O7" s="39"/>
      <c r="P7" s="40">
        <v>62802.898950000003</v>
      </c>
      <c r="Q7" s="33"/>
      <c r="R7" s="33"/>
      <c r="S7" s="33"/>
      <c r="T7" s="33"/>
    </row>
    <row r="8" spans="1:20" ht="60" x14ac:dyDescent="0.25">
      <c r="A8" s="34" t="s">
        <v>40</v>
      </c>
      <c r="B8" s="39"/>
      <c r="C8" s="39"/>
      <c r="D8" s="39"/>
      <c r="E8" s="39"/>
      <c r="F8" s="39"/>
      <c r="G8" s="39"/>
      <c r="H8" s="39"/>
      <c r="I8" s="39">
        <v>4418.7179299999998</v>
      </c>
      <c r="J8" s="39"/>
      <c r="K8" s="39">
        <v>5218.9749400000001</v>
      </c>
      <c r="L8" s="39"/>
      <c r="M8" s="39"/>
      <c r="N8" s="39"/>
      <c r="O8" s="39"/>
      <c r="P8" s="40">
        <v>9637.6928700000008</v>
      </c>
      <c r="Q8" s="33"/>
      <c r="R8" s="33"/>
      <c r="S8" s="33"/>
      <c r="T8" s="33"/>
    </row>
    <row r="9" spans="1:20" ht="105" x14ac:dyDescent="0.25">
      <c r="A9" s="34" t="s">
        <v>41</v>
      </c>
      <c r="B9" s="39">
        <v>131.5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40.15</v>
      </c>
      <c r="O9" s="39"/>
      <c r="P9" s="40">
        <v>171.65</v>
      </c>
      <c r="Q9" s="33"/>
      <c r="R9" s="33"/>
      <c r="S9" s="33"/>
      <c r="T9" s="33"/>
    </row>
    <row r="10" spans="1:20" ht="90" x14ac:dyDescent="0.25">
      <c r="A10" s="34" t="s">
        <v>42</v>
      </c>
      <c r="B10" s="39"/>
      <c r="C10" s="39">
        <v>4474.75</v>
      </c>
      <c r="D10" s="39">
        <v>652.75</v>
      </c>
      <c r="E10" s="39">
        <v>511</v>
      </c>
      <c r="F10" s="39">
        <v>173.5</v>
      </c>
      <c r="G10" s="39">
        <v>654.33333000000005</v>
      </c>
      <c r="H10" s="39">
        <v>100.548</v>
      </c>
      <c r="I10" s="39"/>
      <c r="J10" s="39"/>
      <c r="K10" s="39"/>
      <c r="L10" s="39">
        <v>267.25</v>
      </c>
      <c r="M10" s="39">
        <v>246.41667000000001</v>
      </c>
      <c r="N10" s="39">
        <v>247.833</v>
      </c>
      <c r="O10" s="39">
        <v>147</v>
      </c>
      <c r="P10" s="40">
        <v>7475.3810000000003</v>
      </c>
      <c r="Q10" s="33"/>
      <c r="R10" s="33"/>
      <c r="S10" s="33"/>
      <c r="T10" s="33"/>
    </row>
    <row r="11" spans="1:20" ht="105" x14ac:dyDescent="0.25">
      <c r="A11" s="34" t="s">
        <v>43</v>
      </c>
      <c r="B11" s="39">
        <v>593.12</v>
      </c>
      <c r="C11" s="39">
        <v>337.58294999999998</v>
      </c>
      <c r="D11" s="39"/>
      <c r="E11" s="39">
        <v>94</v>
      </c>
      <c r="F11" s="39"/>
      <c r="G11" s="39">
        <v>93.416659999999993</v>
      </c>
      <c r="H11" s="39">
        <v>80</v>
      </c>
      <c r="I11" s="39">
        <v>109</v>
      </c>
      <c r="J11" s="39"/>
      <c r="K11" s="39">
        <v>170</v>
      </c>
      <c r="L11" s="39">
        <v>50</v>
      </c>
      <c r="M11" s="39">
        <v>100.952</v>
      </c>
      <c r="N11" s="39">
        <v>99.775000000000006</v>
      </c>
      <c r="O11" s="39">
        <v>50.305999999999997</v>
      </c>
      <c r="P11" s="40">
        <v>1778.1526100000001</v>
      </c>
      <c r="Q11" s="33"/>
      <c r="R11" s="33"/>
      <c r="S11" s="33"/>
      <c r="T11" s="33"/>
    </row>
    <row r="12" spans="1:20" ht="75" x14ac:dyDescent="0.25">
      <c r="A12" s="34" t="s">
        <v>44</v>
      </c>
      <c r="B12" s="39">
        <v>-86.244200000000006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>
        <v>-86.244200000000006</v>
      </c>
      <c r="Q12" s="33"/>
      <c r="R12" s="33"/>
      <c r="S12" s="33"/>
      <c r="T12" s="33"/>
    </row>
    <row r="13" spans="1:20" ht="105" x14ac:dyDescent="0.25">
      <c r="A13" s="34" t="s">
        <v>45</v>
      </c>
      <c r="B13" s="39">
        <v>1550</v>
      </c>
      <c r="C13" s="39">
        <v>1603.7950000000001</v>
      </c>
      <c r="D13" s="39">
        <v>175</v>
      </c>
      <c r="E13" s="39">
        <v>163</v>
      </c>
      <c r="F13" s="39">
        <v>80</v>
      </c>
      <c r="G13" s="39">
        <v>225</v>
      </c>
      <c r="H13" s="39">
        <v>96</v>
      </c>
      <c r="I13" s="39">
        <v>60</v>
      </c>
      <c r="J13" s="39">
        <v>473.50979999999998</v>
      </c>
      <c r="K13" s="39">
        <v>346.87599999999998</v>
      </c>
      <c r="L13" s="39">
        <v>71.5</v>
      </c>
      <c r="M13" s="39">
        <v>230</v>
      </c>
      <c r="N13" s="39">
        <v>282.95276999999999</v>
      </c>
      <c r="O13" s="39">
        <v>97.271879999999996</v>
      </c>
      <c r="P13" s="40">
        <v>5454.9054500000002</v>
      </c>
      <c r="Q13" s="33"/>
      <c r="R13" s="33"/>
      <c r="S13" s="33"/>
      <c r="T13" s="33"/>
    </row>
    <row r="14" spans="1:20" ht="135" x14ac:dyDescent="0.25">
      <c r="A14" s="34" t="s">
        <v>46</v>
      </c>
      <c r="B14" s="39">
        <v>16538.17452</v>
      </c>
      <c r="C14" s="39">
        <v>1200</v>
      </c>
      <c r="D14" s="39">
        <v>-64.52</v>
      </c>
      <c r="E14" s="39"/>
      <c r="F14" s="39"/>
      <c r="G14" s="39"/>
      <c r="H14" s="39"/>
      <c r="I14" s="39"/>
      <c r="J14" s="39">
        <v>80.900000000000006</v>
      </c>
      <c r="K14" s="39"/>
      <c r="L14" s="39"/>
      <c r="M14" s="39"/>
      <c r="N14" s="39"/>
      <c r="O14" s="39"/>
      <c r="P14" s="40">
        <v>17754.554520000002</v>
      </c>
      <c r="Q14" s="33"/>
      <c r="R14" s="33"/>
      <c r="S14" s="33"/>
      <c r="T14" s="33"/>
    </row>
    <row r="15" spans="1:20" ht="120" x14ac:dyDescent="0.25">
      <c r="A15" s="34" t="s">
        <v>47</v>
      </c>
      <c r="B15" s="39"/>
      <c r="C15" s="39">
        <v>4733.7923099999998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v>4733.7923099999998</v>
      </c>
      <c r="Q15" s="33"/>
      <c r="R15" s="33"/>
      <c r="S15" s="33"/>
      <c r="T15" s="33"/>
    </row>
    <row r="16" spans="1:20" ht="120" x14ac:dyDescent="0.25">
      <c r="A16" s="34" t="s">
        <v>48</v>
      </c>
      <c r="B16" s="39">
        <v>50</v>
      </c>
      <c r="C16" s="39">
        <v>273.61610000000002</v>
      </c>
      <c r="D16" s="39"/>
      <c r="E16" s="39"/>
      <c r="F16" s="39"/>
      <c r="G16" s="39">
        <v>27.332999999999998</v>
      </c>
      <c r="H16" s="39"/>
      <c r="I16" s="39"/>
      <c r="J16" s="39">
        <v>55.5</v>
      </c>
      <c r="K16" s="39"/>
      <c r="L16" s="39"/>
      <c r="M16" s="39"/>
      <c r="N16" s="39"/>
      <c r="O16" s="39"/>
      <c r="P16" s="40">
        <v>406.44909999999999</v>
      </c>
      <c r="Q16" s="33"/>
      <c r="R16" s="33"/>
      <c r="S16" s="33"/>
      <c r="T16" s="33"/>
    </row>
    <row r="17" spans="1:20" ht="405" x14ac:dyDescent="0.25">
      <c r="A17" s="34" t="s">
        <v>49</v>
      </c>
      <c r="B17" s="39">
        <v>12500</v>
      </c>
      <c r="C17" s="39">
        <v>12140.583329999999</v>
      </c>
      <c r="D17" s="39">
        <v>3200</v>
      </c>
      <c r="E17" s="39">
        <v>1735.8976299999999</v>
      </c>
      <c r="F17" s="39">
        <v>127.15</v>
      </c>
      <c r="G17" s="39">
        <v>-2594.2440000000001</v>
      </c>
      <c r="H17" s="39">
        <v>1091.653</v>
      </c>
      <c r="I17" s="39">
        <v>554.11</v>
      </c>
      <c r="J17" s="39">
        <v>3755</v>
      </c>
      <c r="K17" s="39">
        <v>2050</v>
      </c>
      <c r="L17" s="39">
        <v>2000</v>
      </c>
      <c r="M17" s="39">
        <v>3000</v>
      </c>
      <c r="N17" s="39">
        <v>1800</v>
      </c>
      <c r="O17" s="39">
        <v>1230</v>
      </c>
      <c r="P17" s="40">
        <v>42590.149960000002</v>
      </c>
      <c r="Q17" s="33"/>
      <c r="R17" s="33"/>
      <c r="S17" s="33"/>
      <c r="T17" s="33"/>
    </row>
    <row r="18" spans="1:20" ht="195" x14ac:dyDescent="0.25">
      <c r="A18" s="34" t="s">
        <v>50</v>
      </c>
      <c r="B18" s="39">
        <v>206046.03341</v>
      </c>
      <c r="C18" s="39">
        <v>110350</v>
      </c>
      <c r="D18" s="39">
        <v>23523.558949999999</v>
      </c>
      <c r="E18" s="39">
        <v>21881.5</v>
      </c>
      <c r="F18" s="39">
        <v>7581</v>
      </c>
      <c r="G18" s="39">
        <v>9269.1902399999999</v>
      </c>
      <c r="H18" s="39">
        <v>8450</v>
      </c>
      <c r="I18" s="39">
        <v>3500</v>
      </c>
      <c r="J18" s="39">
        <v>27330</v>
      </c>
      <c r="K18" s="39">
        <v>8644.2620000000006</v>
      </c>
      <c r="L18" s="39">
        <v>26521.599999999999</v>
      </c>
      <c r="M18" s="39">
        <v>14276</v>
      </c>
      <c r="N18" s="39">
        <v>19306</v>
      </c>
      <c r="O18" s="39">
        <v>15281.705</v>
      </c>
      <c r="P18" s="40">
        <v>501960.84960000002</v>
      </c>
      <c r="Q18" s="33"/>
      <c r="R18" s="33"/>
      <c r="S18" s="33"/>
      <c r="T18" s="33"/>
    </row>
    <row r="19" spans="1:20" ht="120" x14ac:dyDescent="0.25">
      <c r="A19" s="34" t="s">
        <v>51</v>
      </c>
      <c r="B19" s="39">
        <v>15861.845590000001</v>
      </c>
      <c r="C19" s="39">
        <v>7000</v>
      </c>
      <c r="D19" s="39">
        <v>1350</v>
      </c>
      <c r="E19" s="39"/>
      <c r="F19" s="39">
        <v>252.05795000000001</v>
      </c>
      <c r="G19" s="39">
        <v>187</v>
      </c>
      <c r="H19" s="39">
        <v>1141.48</v>
      </c>
      <c r="I19" s="39">
        <v>50</v>
      </c>
      <c r="J19" s="39">
        <v>753.10598000000005</v>
      </c>
      <c r="K19" s="39">
        <v>1000</v>
      </c>
      <c r="L19" s="39">
        <v>3539.7844399999999</v>
      </c>
      <c r="M19" s="39"/>
      <c r="N19" s="39">
        <v>2034.2700299999999</v>
      </c>
      <c r="O19" s="39">
        <v>1326.8379399999999</v>
      </c>
      <c r="P19" s="40">
        <v>34496.381930000003</v>
      </c>
      <c r="Q19" s="33"/>
      <c r="R19" s="33"/>
      <c r="S19" s="33"/>
      <c r="T19" s="33"/>
    </row>
    <row r="20" spans="1:20" ht="165" x14ac:dyDescent="0.25">
      <c r="A20" s="34" t="s">
        <v>52</v>
      </c>
      <c r="B20" s="39">
        <v>17.564730000000001</v>
      </c>
      <c r="C20" s="39">
        <v>10.058619999999999</v>
      </c>
      <c r="D20" s="39"/>
      <c r="E20" s="39"/>
      <c r="F20" s="39"/>
      <c r="G20" s="39"/>
      <c r="H20" s="39">
        <v>3.7250000000000001</v>
      </c>
      <c r="I20" s="39"/>
      <c r="J20" s="39">
        <v>3.7250000000000001</v>
      </c>
      <c r="K20" s="39"/>
      <c r="L20" s="39"/>
      <c r="M20" s="39">
        <v>4</v>
      </c>
      <c r="N20" s="39"/>
      <c r="O20" s="39"/>
      <c r="P20" s="40">
        <v>39.073349999999998</v>
      </c>
      <c r="Q20" s="33"/>
      <c r="R20" s="33"/>
      <c r="S20" s="33"/>
      <c r="T20" s="33"/>
    </row>
    <row r="21" spans="1:20" ht="105" x14ac:dyDescent="0.25">
      <c r="A21" s="34" t="s">
        <v>53</v>
      </c>
      <c r="B21" s="39">
        <v>150</v>
      </c>
      <c r="C21" s="39">
        <v>150</v>
      </c>
      <c r="D21" s="39"/>
      <c r="E21" s="39"/>
      <c r="F21" s="39"/>
      <c r="G21" s="39"/>
      <c r="H21" s="39"/>
      <c r="I21" s="39"/>
      <c r="J21" s="39">
        <v>150</v>
      </c>
      <c r="K21" s="39"/>
      <c r="L21" s="39"/>
      <c r="M21" s="39"/>
      <c r="N21" s="39"/>
      <c r="O21" s="39"/>
      <c r="P21" s="40">
        <v>450</v>
      </c>
      <c r="Q21" s="33"/>
      <c r="R21" s="33"/>
      <c r="S21" s="33"/>
      <c r="T21" s="33"/>
    </row>
    <row r="22" spans="1:20" ht="150" x14ac:dyDescent="0.25">
      <c r="A22" s="34" t="s">
        <v>54</v>
      </c>
      <c r="B22" s="39">
        <v>4479.2209999999995</v>
      </c>
      <c r="C22" s="39">
        <v>1722.355</v>
      </c>
      <c r="D22" s="39">
        <v>200</v>
      </c>
      <c r="E22" s="39">
        <v>112.85714</v>
      </c>
      <c r="F22" s="39">
        <v>93</v>
      </c>
      <c r="G22" s="39">
        <v>121.67</v>
      </c>
      <c r="H22" s="39">
        <v>20.2</v>
      </c>
      <c r="I22" s="39"/>
      <c r="J22" s="39">
        <v>747.5</v>
      </c>
      <c r="K22" s="39"/>
      <c r="L22" s="39"/>
      <c r="M22" s="39"/>
      <c r="N22" s="39"/>
      <c r="O22" s="39">
        <v>291.95947000000001</v>
      </c>
      <c r="P22" s="40">
        <v>7788.7626099999998</v>
      </c>
      <c r="Q22" s="33"/>
      <c r="R22" s="33"/>
      <c r="S22" s="33"/>
      <c r="T22" s="33"/>
    </row>
    <row r="23" spans="1:20" ht="150" x14ac:dyDescent="0.25">
      <c r="A23" s="34" t="s">
        <v>55</v>
      </c>
      <c r="B23" s="39">
        <v>164929.37422</v>
      </c>
      <c r="C23" s="39">
        <v>55600</v>
      </c>
      <c r="D23" s="39">
        <v>9843.6622000000007</v>
      </c>
      <c r="E23" s="39">
        <v>11600</v>
      </c>
      <c r="F23" s="39">
        <v>2107.5100000000002</v>
      </c>
      <c r="G23" s="39">
        <v>4080</v>
      </c>
      <c r="H23" s="39">
        <v>3400</v>
      </c>
      <c r="I23" s="39">
        <v>1307</v>
      </c>
      <c r="J23" s="39">
        <v>21423</v>
      </c>
      <c r="K23" s="39">
        <v>3985.68</v>
      </c>
      <c r="L23" s="39">
        <v>5375.9</v>
      </c>
      <c r="M23" s="39">
        <v>3400</v>
      </c>
      <c r="N23" s="39">
        <v>5350.66212</v>
      </c>
      <c r="O23" s="39">
        <v>3438.7127500000001</v>
      </c>
      <c r="P23" s="40">
        <v>295841.50128999999</v>
      </c>
      <c r="Q23" s="33"/>
      <c r="R23" s="33"/>
      <c r="S23" s="33"/>
      <c r="T23" s="33"/>
    </row>
    <row r="24" spans="1:20" ht="90" x14ac:dyDescent="0.25">
      <c r="A24" s="34" t="s">
        <v>56</v>
      </c>
      <c r="B24" s="39">
        <v>12880.50037</v>
      </c>
      <c r="C24" s="39">
        <v>1278.75</v>
      </c>
      <c r="D24" s="39">
        <v>2823</v>
      </c>
      <c r="E24" s="39">
        <v>40</v>
      </c>
      <c r="F24" s="39">
        <v>331.2</v>
      </c>
      <c r="G24" s="39">
        <v>146</v>
      </c>
      <c r="H24" s="39">
        <v>81.855000000000004</v>
      </c>
      <c r="I24" s="39">
        <v>40</v>
      </c>
      <c r="J24" s="39">
        <v>163</v>
      </c>
      <c r="K24" s="39">
        <v>370</v>
      </c>
      <c r="L24" s="39">
        <v>2000</v>
      </c>
      <c r="M24" s="39">
        <v>200</v>
      </c>
      <c r="N24" s="39">
        <v>1147.9499699999999</v>
      </c>
      <c r="O24" s="39">
        <v>1103.2221999999999</v>
      </c>
      <c r="P24" s="40">
        <v>22605.47754</v>
      </c>
      <c r="Q24" s="33"/>
      <c r="R24" s="33"/>
      <c r="S24" s="33"/>
      <c r="T24" s="33"/>
    </row>
    <row r="25" spans="1:20" ht="120" x14ac:dyDescent="0.25">
      <c r="A25" s="34" t="s">
        <v>57</v>
      </c>
      <c r="B25" s="39">
        <v>2572.7304600000002</v>
      </c>
      <c r="C25" s="39">
        <v>1280.7159999999999</v>
      </c>
      <c r="D25" s="39">
        <v>245</v>
      </c>
      <c r="E25" s="39">
        <v>165.5</v>
      </c>
      <c r="F25" s="39">
        <v>59</v>
      </c>
      <c r="G25" s="39">
        <v>42.182000000000002</v>
      </c>
      <c r="H25" s="39">
        <v>72</v>
      </c>
      <c r="I25" s="39">
        <v>25</v>
      </c>
      <c r="J25" s="39">
        <v>381.4</v>
      </c>
      <c r="K25" s="39">
        <v>65.165999999999997</v>
      </c>
      <c r="L25" s="39">
        <v>149.75</v>
      </c>
      <c r="M25" s="39">
        <v>101.6</v>
      </c>
      <c r="N25" s="39">
        <v>160</v>
      </c>
      <c r="O25" s="39">
        <v>110.8155</v>
      </c>
      <c r="P25" s="40">
        <v>5430.8599599999998</v>
      </c>
      <c r="Q25" s="33"/>
      <c r="R25" s="33"/>
      <c r="S25" s="33"/>
      <c r="T25" s="33"/>
    </row>
    <row r="26" spans="1:20" ht="90" x14ac:dyDescent="0.25">
      <c r="A26" s="34" t="s">
        <v>58</v>
      </c>
      <c r="B26" s="39">
        <v>434.92399999999998</v>
      </c>
      <c r="C26" s="39">
        <v>285</v>
      </c>
      <c r="D26" s="39">
        <v>245.16</v>
      </c>
      <c r="E26" s="39">
        <v>240</v>
      </c>
      <c r="F26" s="39">
        <v>80.400000000000006</v>
      </c>
      <c r="G26" s="39">
        <v>230</v>
      </c>
      <c r="H26" s="39">
        <v>52</v>
      </c>
      <c r="I26" s="39">
        <v>35</v>
      </c>
      <c r="J26" s="39">
        <v>321.18400000000003</v>
      </c>
      <c r="K26" s="39">
        <v>160</v>
      </c>
      <c r="L26" s="39">
        <v>86.332999999999998</v>
      </c>
      <c r="M26" s="39">
        <v>50</v>
      </c>
      <c r="N26" s="39">
        <v>76.8</v>
      </c>
      <c r="O26" s="39">
        <v>-173</v>
      </c>
      <c r="P26" s="40">
        <v>2123.8009999999999</v>
      </c>
      <c r="Q26" s="33"/>
      <c r="R26" s="33"/>
      <c r="S26" s="33"/>
      <c r="T26" s="33"/>
    </row>
    <row r="27" spans="1:20" ht="105" x14ac:dyDescent="0.25">
      <c r="A27" s="34" t="s">
        <v>59</v>
      </c>
      <c r="B27" s="39">
        <v>2457.7618000000002</v>
      </c>
      <c r="C27" s="39">
        <v>2402.5526799999998</v>
      </c>
      <c r="D27" s="39">
        <v>458</v>
      </c>
      <c r="E27" s="39">
        <v>429</v>
      </c>
      <c r="F27" s="39">
        <v>170</v>
      </c>
      <c r="G27" s="39">
        <v>399.66665999999998</v>
      </c>
      <c r="H27" s="39"/>
      <c r="I27" s="39"/>
      <c r="J27" s="39"/>
      <c r="K27" s="39">
        <v>1100</v>
      </c>
      <c r="L27" s="39"/>
      <c r="M27" s="39"/>
      <c r="N27" s="39">
        <v>1041.2094999999999</v>
      </c>
      <c r="O27" s="39"/>
      <c r="P27" s="40">
        <v>8458.1906400000007</v>
      </c>
      <c r="Q27" s="33"/>
      <c r="R27" s="33"/>
      <c r="S27" s="33"/>
      <c r="T27" s="33"/>
    </row>
    <row r="28" spans="1:20" ht="120" x14ac:dyDescent="0.25">
      <c r="A28" s="34" t="s">
        <v>60</v>
      </c>
      <c r="B28" s="39"/>
      <c r="C28" s="39"/>
      <c r="D28" s="39"/>
      <c r="E28" s="39"/>
      <c r="F28" s="39"/>
      <c r="G28" s="39"/>
      <c r="H28" s="39"/>
      <c r="I28" s="39"/>
      <c r="J28" s="39"/>
      <c r="K28" s="39">
        <v>4031.2</v>
      </c>
      <c r="L28" s="39"/>
      <c r="M28" s="39"/>
      <c r="N28" s="39"/>
      <c r="O28" s="39"/>
      <c r="P28" s="40">
        <v>4031.2</v>
      </c>
      <c r="Q28" s="33"/>
      <c r="R28" s="33"/>
      <c r="S28" s="33"/>
      <c r="T28" s="33"/>
    </row>
    <row r="29" spans="1:20" ht="210" x14ac:dyDescent="0.25">
      <c r="A29" s="34" t="s">
        <v>61</v>
      </c>
      <c r="B29" s="39">
        <v>325.5</v>
      </c>
      <c r="C29" s="39">
        <v>94.21</v>
      </c>
      <c r="D29" s="39">
        <v>138</v>
      </c>
      <c r="E29" s="39"/>
      <c r="F29" s="39"/>
      <c r="G29" s="39"/>
      <c r="H29" s="39"/>
      <c r="I29" s="39"/>
      <c r="J29" s="39">
        <v>65.046999999999997</v>
      </c>
      <c r="K29" s="39"/>
      <c r="L29" s="39"/>
      <c r="M29" s="39"/>
      <c r="N29" s="39"/>
      <c r="O29" s="39"/>
      <c r="P29" s="40">
        <v>622.75699999999995</v>
      </c>
      <c r="Q29" s="33"/>
      <c r="R29" s="33"/>
      <c r="S29" s="33"/>
      <c r="T29" s="33"/>
    </row>
    <row r="30" spans="1:20" ht="60" x14ac:dyDescent="0.25">
      <c r="A30" s="34" t="s">
        <v>62</v>
      </c>
      <c r="B30" s="39"/>
      <c r="C30" s="39"/>
      <c r="D30" s="39"/>
      <c r="E30" s="39"/>
      <c r="F30" s="39"/>
      <c r="G30" s="39"/>
      <c r="H30" s="39"/>
      <c r="I30" s="39"/>
      <c r="J30" s="39">
        <v>40349</v>
      </c>
      <c r="K30" s="39"/>
      <c r="L30" s="39"/>
      <c r="M30" s="39"/>
      <c r="N30" s="39"/>
      <c r="O30" s="39"/>
      <c r="P30" s="40">
        <v>40349</v>
      </c>
      <c r="Q30" s="33"/>
      <c r="R30" s="33"/>
      <c r="S30" s="33"/>
      <c r="T30" s="33"/>
    </row>
    <row r="31" spans="1:20" ht="45" x14ac:dyDescent="0.25">
      <c r="A31" s="34" t="s">
        <v>63</v>
      </c>
      <c r="B31" s="39"/>
      <c r="C31" s="39">
        <v>1045.5999999999999</v>
      </c>
      <c r="D31" s="39">
        <v>197.85</v>
      </c>
      <c r="E31" s="39">
        <v>627</v>
      </c>
      <c r="F31" s="39"/>
      <c r="G31" s="39"/>
      <c r="H31" s="39">
        <v>104.5</v>
      </c>
      <c r="I31" s="39">
        <v>58.953740000000003</v>
      </c>
      <c r="J31" s="39"/>
      <c r="K31" s="39">
        <v>47.536369999999998</v>
      </c>
      <c r="L31" s="39">
        <v>368.88342999999998</v>
      </c>
      <c r="M31" s="39"/>
      <c r="N31" s="39">
        <v>336.3</v>
      </c>
      <c r="O31" s="39">
        <v>289.77</v>
      </c>
      <c r="P31" s="40">
        <v>3076.39354</v>
      </c>
      <c r="Q31" s="33"/>
      <c r="R31" s="33"/>
      <c r="S31" s="33"/>
      <c r="T31" s="33"/>
    </row>
    <row r="32" spans="1:20" ht="105" x14ac:dyDescent="0.25">
      <c r="A32" s="34" t="s">
        <v>64</v>
      </c>
      <c r="B32" s="39"/>
      <c r="C32" s="39">
        <v>67.538820000000001</v>
      </c>
      <c r="D32" s="39">
        <v>45.066800000000001</v>
      </c>
      <c r="E32" s="39">
        <v>22.533390000000001</v>
      </c>
      <c r="F32" s="39"/>
      <c r="G32" s="39">
        <v>754.05924000000005</v>
      </c>
      <c r="H32" s="39"/>
      <c r="I32" s="39"/>
      <c r="J32" s="39"/>
      <c r="K32" s="39"/>
      <c r="L32" s="39"/>
      <c r="M32" s="39"/>
      <c r="N32" s="39"/>
      <c r="O32" s="39"/>
      <c r="P32" s="40">
        <v>889.19825000000003</v>
      </c>
      <c r="Q32" s="33"/>
      <c r="R32" s="33"/>
      <c r="S32" s="33"/>
      <c r="T32" s="33"/>
    </row>
    <row r="33" spans="1:20" ht="60" x14ac:dyDescent="0.25">
      <c r="A33" s="34" t="s">
        <v>65</v>
      </c>
      <c r="B33" s="39"/>
      <c r="C33" s="39"/>
      <c r="D33" s="39"/>
      <c r="E33" s="39"/>
      <c r="F33" s="39"/>
      <c r="G33" s="39"/>
      <c r="H33" s="39">
        <v>-1.0000000000000001E-5</v>
      </c>
      <c r="I33" s="39"/>
      <c r="J33" s="39"/>
      <c r="K33" s="39"/>
      <c r="L33" s="39">
        <v>7770.1870900000004</v>
      </c>
      <c r="M33" s="39"/>
      <c r="N33" s="39">
        <v>2944.8112599999999</v>
      </c>
      <c r="O33" s="39">
        <v>5469.28323</v>
      </c>
      <c r="P33" s="40">
        <v>16184.281569999999</v>
      </c>
      <c r="Q33" s="33"/>
      <c r="R33" s="33"/>
      <c r="S33" s="33"/>
      <c r="T33" s="33"/>
    </row>
    <row r="34" spans="1:20" ht="90" x14ac:dyDescent="0.25">
      <c r="A34" s="34" t="s">
        <v>66</v>
      </c>
      <c r="B34" s="39"/>
      <c r="C34" s="39"/>
      <c r="D34" s="39"/>
      <c r="E34" s="39"/>
      <c r="F34" s="39"/>
      <c r="G34" s="39"/>
      <c r="H34" s="39"/>
      <c r="I34" s="39"/>
      <c r="J34" s="39">
        <v>44880.43187</v>
      </c>
      <c r="K34" s="39"/>
      <c r="L34" s="39"/>
      <c r="M34" s="39"/>
      <c r="N34" s="39"/>
      <c r="O34" s="39"/>
      <c r="P34" s="40">
        <v>44880.43187</v>
      </c>
      <c r="Q34" s="33"/>
      <c r="R34" s="33"/>
      <c r="S34" s="33"/>
      <c r="T34" s="33"/>
    </row>
    <row r="35" spans="1:20" ht="45" x14ac:dyDescent="0.25">
      <c r="A35" s="34" t="s">
        <v>67</v>
      </c>
      <c r="B35" s="39"/>
      <c r="C35" s="39"/>
      <c r="D35" s="39"/>
      <c r="E35" s="39"/>
      <c r="F35" s="39"/>
      <c r="G35" s="39"/>
      <c r="H35" s="39"/>
      <c r="I35" s="39"/>
      <c r="J35" s="39"/>
      <c r="K35" s="39">
        <v>2791.7895600000002</v>
      </c>
      <c r="L35" s="39"/>
      <c r="M35" s="39"/>
      <c r="N35" s="39"/>
      <c r="O35" s="39"/>
      <c r="P35" s="40">
        <v>2791.7895600000002</v>
      </c>
      <c r="Q35" s="33"/>
      <c r="R35" s="33"/>
      <c r="S35" s="33"/>
      <c r="T35" s="33"/>
    </row>
    <row r="36" spans="1:20" ht="60" x14ac:dyDescent="0.25">
      <c r="A36" s="34" t="s">
        <v>68</v>
      </c>
      <c r="B36" s="39">
        <v>30.218109999999999</v>
      </c>
      <c r="C36" s="39">
        <v>30.218109999999999</v>
      </c>
      <c r="D36" s="39"/>
      <c r="E36" s="39"/>
      <c r="F36" s="39"/>
      <c r="G36" s="39"/>
      <c r="H36" s="39"/>
      <c r="I36" s="39"/>
      <c r="J36" s="39">
        <v>261.10912000000002</v>
      </c>
      <c r="K36" s="39">
        <v>30.218109999999999</v>
      </c>
      <c r="L36" s="39"/>
      <c r="M36" s="39"/>
      <c r="N36" s="39"/>
      <c r="O36" s="39"/>
      <c r="P36" s="40">
        <v>351.76344999999998</v>
      </c>
      <c r="Q36" s="33"/>
      <c r="R36" s="33"/>
      <c r="S36" s="33"/>
      <c r="T36" s="33"/>
    </row>
    <row r="37" spans="1:20" ht="75" x14ac:dyDescent="0.25">
      <c r="A37" s="34" t="s">
        <v>69</v>
      </c>
      <c r="B37" s="39">
        <v>13279.343999999999</v>
      </c>
      <c r="C37" s="39">
        <v>5454.4777800000002</v>
      </c>
      <c r="D37" s="39">
        <v>620</v>
      </c>
      <c r="E37" s="39">
        <v>1072.45866</v>
      </c>
      <c r="F37" s="39">
        <v>334.38902000000002</v>
      </c>
      <c r="G37" s="39">
        <v>518.19173000000001</v>
      </c>
      <c r="H37" s="39">
        <v>489.48</v>
      </c>
      <c r="I37" s="39">
        <v>215</v>
      </c>
      <c r="J37" s="39"/>
      <c r="K37" s="39">
        <v>51.573030000000003</v>
      </c>
      <c r="L37" s="39">
        <v>11.31</v>
      </c>
      <c r="M37" s="39">
        <v>1322.6030499999999</v>
      </c>
      <c r="N37" s="39">
        <v>1089.76989</v>
      </c>
      <c r="O37" s="39">
        <v>854.62868000000003</v>
      </c>
      <c r="P37" s="40">
        <v>25313.225839999999</v>
      </c>
      <c r="Q37" s="33"/>
      <c r="R37" s="33"/>
      <c r="S37" s="33"/>
      <c r="T37" s="33"/>
    </row>
    <row r="38" spans="1:20" ht="60" x14ac:dyDescent="0.25">
      <c r="A38" s="34" t="s">
        <v>70</v>
      </c>
      <c r="B38" s="39">
        <v>65556.070019999999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>
        <v>65556.070019999999</v>
      </c>
      <c r="Q38" s="33"/>
      <c r="R38" s="33"/>
      <c r="S38" s="33"/>
      <c r="T38" s="33"/>
    </row>
    <row r="39" spans="1:20" ht="30" x14ac:dyDescent="0.25">
      <c r="A39" s="34" t="s">
        <v>71</v>
      </c>
      <c r="B39" s="39">
        <v>11.27416</v>
      </c>
      <c r="C39" s="39"/>
      <c r="D39" s="39">
        <v>2.9975999999999998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>
        <v>14.27176</v>
      </c>
      <c r="Q39" s="33"/>
      <c r="R39" s="33"/>
      <c r="S39" s="33"/>
      <c r="T39" s="33"/>
    </row>
    <row r="40" spans="1:20" ht="30" x14ac:dyDescent="0.25">
      <c r="A40" s="34" t="s">
        <v>72</v>
      </c>
      <c r="B40" s="39"/>
      <c r="C40" s="39"/>
      <c r="D40" s="39"/>
      <c r="E40" s="39"/>
      <c r="F40" s="39"/>
      <c r="G40" s="39">
        <v>9443.8013900000005</v>
      </c>
      <c r="H40" s="39"/>
      <c r="I40" s="39"/>
      <c r="J40" s="39"/>
      <c r="K40" s="39"/>
      <c r="L40" s="39"/>
      <c r="M40" s="39"/>
      <c r="N40" s="39"/>
      <c r="O40" s="39"/>
      <c r="P40" s="40">
        <v>9443.8013900000005</v>
      </c>
      <c r="Q40" s="33"/>
      <c r="R40" s="33"/>
      <c r="S40" s="33"/>
      <c r="T40" s="33"/>
    </row>
    <row r="41" spans="1:20" ht="45" x14ac:dyDescent="0.25">
      <c r="A41" s="34" t="s">
        <v>73</v>
      </c>
      <c r="B41" s="39">
        <v>2427.69292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v>2427.69292</v>
      </c>
      <c r="Q41" s="33"/>
      <c r="R41" s="33"/>
      <c r="S41" s="33"/>
      <c r="T41" s="33"/>
    </row>
    <row r="42" spans="1:20" ht="60" x14ac:dyDescent="0.25">
      <c r="A42" s="34" t="s">
        <v>74</v>
      </c>
      <c r="B42" s="39"/>
      <c r="C42" s="39"/>
      <c r="D42" s="39">
        <v>214.46441999999999</v>
      </c>
      <c r="E42" s="39">
        <v>70.430800000000005</v>
      </c>
      <c r="F42" s="39">
        <v>19.890149999999998</v>
      </c>
      <c r="G42" s="39">
        <v>137.52605</v>
      </c>
      <c r="H42" s="39">
        <v>70.320149999999998</v>
      </c>
      <c r="I42" s="39"/>
      <c r="J42" s="39">
        <v>232.40881999999999</v>
      </c>
      <c r="K42" s="39">
        <v>35.346730000000001</v>
      </c>
      <c r="L42" s="39">
        <v>85.437780000000004</v>
      </c>
      <c r="M42" s="39">
        <v>41.464509999999997</v>
      </c>
      <c r="N42" s="39">
        <v>62.403010000000002</v>
      </c>
      <c r="O42" s="39">
        <v>55.324010000000001</v>
      </c>
      <c r="P42" s="40">
        <v>1025.0164299999999</v>
      </c>
      <c r="Q42" s="33"/>
      <c r="R42" s="33"/>
      <c r="S42" s="33"/>
      <c r="T42" s="33"/>
    </row>
    <row r="43" spans="1:20" ht="165" x14ac:dyDescent="0.25">
      <c r="A43" s="34" t="s">
        <v>75</v>
      </c>
      <c r="B43" s="39">
        <v>26761.7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>
        <v>26761.7</v>
      </c>
      <c r="Q43" s="33"/>
      <c r="R43" s="33"/>
      <c r="S43" s="33"/>
      <c r="T43" s="33"/>
    </row>
    <row r="44" spans="1:20" ht="75" x14ac:dyDescent="0.25">
      <c r="A44" s="34" t="s">
        <v>76</v>
      </c>
      <c r="B44" s="39">
        <v>9752.7296000000006</v>
      </c>
      <c r="C44" s="39">
        <v>3654.16633</v>
      </c>
      <c r="D44" s="39">
        <v>486</v>
      </c>
      <c r="E44" s="39">
        <v>363.22208999999998</v>
      </c>
      <c r="F44" s="39">
        <v>162.99359000000001</v>
      </c>
      <c r="G44" s="39">
        <v>217.20875000000001</v>
      </c>
      <c r="H44" s="39">
        <v>300</v>
      </c>
      <c r="I44" s="39"/>
      <c r="J44" s="39">
        <v>579.88919999999996</v>
      </c>
      <c r="K44" s="39">
        <v>285.15237999999999</v>
      </c>
      <c r="L44" s="39">
        <v>639.24959999999999</v>
      </c>
      <c r="M44" s="39">
        <v>991.23792000000003</v>
      </c>
      <c r="N44" s="39">
        <v>552.69168000000002</v>
      </c>
      <c r="O44" s="39">
        <v>895.79046000000005</v>
      </c>
      <c r="P44" s="40">
        <v>18880.331600000001</v>
      </c>
      <c r="Q44" s="33"/>
      <c r="R44" s="33"/>
      <c r="S44" s="33"/>
      <c r="T44" s="33"/>
    </row>
    <row r="45" spans="1:20" ht="60" x14ac:dyDescent="0.25">
      <c r="A45" s="34" t="s">
        <v>77</v>
      </c>
      <c r="B45" s="39">
        <v>137.10599999999999</v>
      </c>
      <c r="C45" s="39">
        <v>561.24800000000005</v>
      </c>
      <c r="D45" s="39"/>
      <c r="E45" s="39"/>
      <c r="F45" s="39"/>
      <c r="G45" s="39">
        <v>68.552999999999997</v>
      </c>
      <c r="H45" s="39"/>
      <c r="I45" s="39"/>
      <c r="J45" s="39">
        <v>159.95699999999999</v>
      </c>
      <c r="K45" s="39">
        <v>45.701999999999998</v>
      </c>
      <c r="L45" s="39"/>
      <c r="M45" s="39">
        <v>22.850999999999999</v>
      </c>
      <c r="N45" s="39">
        <v>22.850999999999999</v>
      </c>
      <c r="O45" s="39"/>
      <c r="P45" s="40">
        <v>1018.268</v>
      </c>
      <c r="Q45" s="33"/>
      <c r="R45" s="33"/>
      <c r="S45" s="33"/>
      <c r="T45" s="33"/>
    </row>
    <row r="46" spans="1:20" ht="60" x14ac:dyDescent="0.25">
      <c r="A46" s="34" t="s">
        <v>78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>
        <v>242.06082000000001</v>
      </c>
      <c r="M46" s="39"/>
      <c r="N46" s="39"/>
      <c r="O46" s="39"/>
      <c r="P46" s="40">
        <v>242.06082000000001</v>
      </c>
      <c r="Q46" s="33"/>
      <c r="R46" s="33"/>
      <c r="S46" s="33"/>
      <c r="T46" s="33"/>
    </row>
    <row r="47" spans="1:20" ht="60" x14ac:dyDescent="0.25">
      <c r="A47" s="34" t="s">
        <v>79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>
        <v>336.7989</v>
      </c>
      <c r="P47" s="40">
        <v>336.7989</v>
      </c>
      <c r="Q47" s="33"/>
      <c r="R47" s="33"/>
      <c r="S47" s="33"/>
      <c r="T47" s="33"/>
    </row>
    <row r="48" spans="1:20" x14ac:dyDescent="0.25">
      <c r="A48" s="31" t="s">
        <v>80</v>
      </c>
      <c r="B48" s="40">
        <v>681470.37948</v>
      </c>
      <c r="C48" s="40">
        <v>287307.08734999999</v>
      </c>
      <c r="D48" s="40">
        <v>91901.863970000006</v>
      </c>
      <c r="E48" s="40">
        <v>51224.417990000002</v>
      </c>
      <c r="F48" s="40">
        <v>17842.09071</v>
      </c>
      <c r="G48" s="40">
        <v>76508.602320000005</v>
      </c>
      <c r="H48" s="40">
        <v>27558.309020000001</v>
      </c>
      <c r="I48" s="40">
        <v>39278.996469999998</v>
      </c>
      <c r="J48" s="40">
        <v>201672.50094999999</v>
      </c>
      <c r="K48" s="40">
        <v>44037.527119999999</v>
      </c>
      <c r="L48" s="40">
        <v>95350.619919999997</v>
      </c>
      <c r="M48" s="40">
        <v>37528.37513</v>
      </c>
      <c r="N48" s="40">
        <v>56280.116029999997</v>
      </c>
      <c r="O48" s="40">
        <v>45806.426019999999</v>
      </c>
      <c r="P48" s="40">
        <v>1753767.3124800001</v>
      </c>
      <c r="Q48" s="32"/>
      <c r="R48" s="32"/>
      <c r="S48" s="32"/>
      <c r="T48" s="32"/>
    </row>
  </sheetData>
  <pageMargins left="0.23622047244094491" right="0.15748031496062992" top="0.31496062992125984" bottom="0.39370078740157483" header="0.15748031496062992" footer="0.15748031496062992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2021-11-24T04:25:51Z</dcterms:modified>
</cp:coreProperties>
</file>