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Учреждения!$49:$50</definedName>
    <definedName name="_xlnm.Print_Area" localSheetId="1">'Муниципальные районы'!$A$1:$P$24</definedName>
    <definedName name="_xlnm.Print_Area" localSheetId="0">Учреждения!$A$1:$E$87</definedName>
  </definedNames>
  <calcPr calcId="162913"/>
</workbook>
</file>

<file path=xl/calcChain.xml><?xml version="1.0" encoding="utf-8"?>
<calcChain xmlns="http://schemas.openxmlformats.org/spreadsheetml/2006/main">
  <c r="B86" i="1" l="1"/>
  <c r="B22" i="2" l="1"/>
  <c r="E47" i="1" s="1"/>
  <c r="E8" i="1" s="1"/>
  <c r="E9" i="1"/>
  <c r="A2" i="2" l="1"/>
  <c r="B2" i="2" s="1"/>
  <c r="C2" i="2" s="1"/>
  <c r="A23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<sst xmlns="http://schemas.openxmlformats.org/spreadsheetml/2006/main" count="124" uniqueCount="123">
  <si>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</si>
  <si>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</si>
  <si>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</si>
  <si>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</si>
  <si>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</si>
  <si>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</si>
  <si>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</si>
  <si>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</si>
  <si>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</si>
  <si>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</si>
  <si>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</si>
  <si>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</si>
  <si>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</si>
  <si>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</si>
  <si>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</si>
  <si>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</si>
  <si>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</si>
  <si>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</si>
  <si>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</si>
  <si>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</si>
  <si>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</si>
  <si>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</si>
  <si>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</si>
  <si>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</si>
  <si>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</si>
  <si>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</si>
  <si>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</si>
  <si>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</si>
  <si>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</si>
  <si>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</si>
  <si>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</si>
  <si>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</si>
  <si>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</si>
  <si>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</si>
  <si>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</si>
  <si>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</si>
  <si>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</si>
  <si>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</si>
  <si>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</si>
  <si>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</si>
  <si>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Строительство и реконструкция (модернизация) объектов питьевого водоснабжения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</si>
  <si>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</si>
  <si>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Проведение Всероссийской переписи населения 2020 года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</si>
  <si>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</si>
  <si>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</si>
  <si>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</si>
  <si>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</si>
  <si>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</si>
  <si>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03.12.2021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</si>
  <si>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</si>
  <si>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</si>
  <si>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</si>
  <si>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</si>
  <si>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</si>
  <si>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</si>
  <si>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</si>
  <si>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</si>
  <si>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</si>
  <si>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</si>
  <si>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</si>
  <si>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</si>
  <si>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</si>
  <si>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</si>
  <si>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</si>
  <si>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</si>
  <si>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</si>
  <si>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</si>
  <si>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</si>
  <si>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</si>
  <si>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</si>
  <si>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</si>
  <si>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</si>
  <si>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</si>
  <si>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</si>
  <si>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</si>
  <si>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</si>
  <si>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</si>
  <si>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</si>
  <si>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</si>
  <si>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</si>
  <si>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</si>
  <si>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</si>
  <si>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</si>
  <si>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</si>
  <si>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</si>
  <si>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29.11.2021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</si>
  <si>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</si>
  <si>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</si>
  <si>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</si>
  <si>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</si>
  <si>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</si>
  <si>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</si>
  <si>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</si>
  <si>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</si>
  <si>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на повышение эффективности службы занятости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</si>
  <si>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</si>
  <si>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</si>
  <si>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</t>
  </si>
  <si>
    <t>Субсидии бюджетам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</si>
  <si>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на софинансирование расходных обязательств субъектов Российской Федерации, возникающих при модернизации лабораторий медицинских организаций субъектов Российской Федерации, осуществляющих диагностику инфекционных болезней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</si>
  <si>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</si>
  <si>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</si>
  <si>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создание системы поддержки фермеров и развитие сельской кооперации</t>
  </si>
  <si>
    <t>Субсидии бюджетам на реализацию мероприятий по обеспечению жильем молодых семей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</si>
  <si>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</si>
  <si>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</si>
  <si>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</si>
  <si>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</si>
  <si>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</si>
  <si>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</si>
  <si>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</si>
  <si>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</si>
  <si>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</si>
  <si>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</si>
  <si>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</si>
  <si>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</si>
  <si>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на реализацию отдельных полномочий в области лекарственного обеспечения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</si>
  <si>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</si>
  <si>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</si>
  <si>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</si>
  <si>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</si>
  <si>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бюджетам, за счет средств резервного фонда Правительства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</si>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</sst>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6" fontId="17" fillId="0" borderId="7" xfId="1" applyNumberFormat="1" applyFont="1" applyFill="1" applyBorder="1" applyAlignment="1" applyProtection="1">
      <alignment horizontal="right" vertical="center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  <xf numFmtId="49" fontId="17" fillId="0" borderId="11" xfId="1" applyNumberFormat="1" applyFont="1" applyFill="1" applyBorder="1" applyAlignment="1" applyProtection="1">
      <alignment horizontal="left" vertical="center" wrapText="1"/>
    </xf>
    <xf numFmtId="49" fontId="17" fillId="0" borderId="12" xfId="1" applyNumberFormat="1" applyFont="1" applyFill="1" applyBorder="1" applyAlignment="1" applyProtection="1">
      <alignment horizontal="left" vertical="center" wrapText="1"/>
    </xf>
    <xf numFmtId="49" fontId="17" fillId="0" borderId="13" xfId="1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53" t="s">
        <v>0</v>
      </c>
      <c r="B1" s="53"/>
      <c r="C1" s="53"/>
      <c r="D1" s="53"/>
      <c r="E1" s="53"/>
      <c r="F1" s="37" t="s">
        <v>85</v>
      </c>
      <c r="G1" s="38" t="str">
        <f>TEXT(F1,"[$-FC19]ДД ММММ")</f>
        <v>29 ноября</v>
      </c>
      <c r="H1" s="38" t="str">
        <f>TEXT(F1,"[$-FC19]ДД.ММ.ГГГ \г")</f>
        <v>29.11.2021 г</v>
      </c>
    </row>
    <row r="2" spans="1:9" ht="15.75" x14ac:dyDescent="0.25">
      <c r="A2" s="53" t="str">
        <f>CONCATENATE("с ",G1," по ",G2,"ода")</f>
        <v>с 29 ноября по 03 декабря 2021 года</v>
      </c>
      <c r="B2" s="53"/>
      <c r="C2" s="53"/>
      <c r="D2" s="53"/>
      <c r="E2" s="53"/>
      <c r="F2" s="37" t="s">
        <v>48</v>
      </c>
      <c r="G2" s="38" t="str">
        <f>TEXT(F2,"[$-FC19]ДД ММММ ГГГ \г")</f>
        <v>03 декабря 2021 г</v>
      </c>
      <c r="H2" s="38" t="str">
        <f>TEXT(F2,"[$-FC19]ДД.ММ.ГГГ \г")</f>
        <v>03.12.2021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4" t="str">
        <f>CONCATENATE("Остатки средств на ",H1,".")</f>
        <v>Остатки средств на 29.11.2021 г.</v>
      </c>
      <c r="B5" s="55"/>
      <c r="C5" s="55"/>
      <c r="D5" s="56"/>
      <c r="E5" s="8">
        <v>2154306.9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63" t="s">
        <v>2</v>
      </c>
      <c r="B7" s="64"/>
      <c r="C7" s="64"/>
      <c r="D7" s="64"/>
      <c r="E7" s="13"/>
    </row>
    <row r="8" spans="1:9" x14ac:dyDescent="0.25">
      <c r="A8" s="58" t="s">
        <v>3</v>
      </c>
      <c r="B8" s="64"/>
      <c r="C8" s="64"/>
      <c r="D8" s="64"/>
      <c r="E8" s="9">
        <f>E47-E9</f>
        <v>1370517.7330699989</v>
      </c>
    </row>
    <row r="9" spans="1:9" x14ac:dyDescent="0.25">
      <c r="A9" s="65" t="s">
        <v>4</v>
      </c>
      <c r="B9" s="64"/>
      <c r="C9" s="64"/>
      <c r="D9" s="64"/>
      <c r="E9" s="14">
        <f>SUM(E10:E46)</f>
        <v>284062.19999999995</v>
      </c>
    </row>
    <row r="10" spans="1:9" ht="39.75" customHeight="1" x14ac:dyDescent="0.25">
      <c r="A10" s="50" t="s">
        <v>86</v>
      </c>
      <c r="B10" s="51"/>
      <c r="C10" s="51"/>
      <c r="D10" s="52"/>
      <c r="E10" s="46">
        <v>523.70000000000005</v>
      </c>
    </row>
    <row r="11" spans="1:9" ht="39.75" customHeight="1" x14ac:dyDescent="0.25">
      <c r="A11" s="47" t="s">
        <v>87</v>
      </c>
      <c r="B11" s="48"/>
      <c r="C11" s="48"/>
      <c r="D11" s="49"/>
      <c r="E11" s="46">
        <v>30092.5</v>
      </c>
    </row>
    <row r="12" spans="1:9" ht="37.5" customHeight="1" x14ac:dyDescent="0.25">
      <c r="A12" s="47" t="s">
        <v>88</v>
      </c>
      <c r="B12" s="48"/>
      <c r="C12" s="48"/>
      <c r="D12" s="49"/>
      <c r="E12" s="46">
        <v>3800</v>
      </c>
    </row>
    <row r="13" spans="1:9" ht="14.25" customHeight="1" x14ac:dyDescent="0.25">
      <c r="A13" s="47" t="s">
        <v>89</v>
      </c>
      <c r="B13" s="48"/>
      <c r="C13" s="48"/>
      <c r="D13" s="49"/>
      <c r="E13" s="46">
        <v>276.3</v>
      </c>
    </row>
    <row r="14" spans="1:9" ht="15.75" customHeight="1" x14ac:dyDescent="0.25">
      <c r="A14" s="47" t="s">
        <v>90</v>
      </c>
      <c r="B14" s="48"/>
      <c r="C14" s="48"/>
      <c r="D14" s="49"/>
      <c r="E14" s="46">
        <v>31.2</v>
      </c>
    </row>
    <row r="15" spans="1:9" ht="18" customHeight="1" x14ac:dyDescent="0.25">
      <c r="A15" s="47" t="s">
        <v>91</v>
      </c>
      <c r="B15" s="48"/>
      <c r="C15" s="48"/>
      <c r="D15" s="49"/>
      <c r="E15" s="46">
        <v>36.6</v>
      </c>
    </row>
    <row r="16" spans="1:9" ht="27.75" customHeight="1" x14ac:dyDescent="0.25">
      <c r="A16" s="47" t="s">
        <v>92</v>
      </c>
      <c r="B16" s="48"/>
      <c r="C16" s="48"/>
      <c r="D16" s="49"/>
      <c r="E16" s="46">
        <v>419.5</v>
      </c>
    </row>
    <row r="17" spans="1:5" ht="26.25" customHeight="1" x14ac:dyDescent="0.25">
      <c r="A17" s="47" t="s">
        <v>93</v>
      </c>
      <c r="B17" s="48"/>
      <c r="C17" s="48"/>
      <c r="D17" s="49"/>
      <c r="E17" s="46">
        <v>625.6</v>
      </c>
    </row>
    <row r="18" spans="1:5" ht="17.25" customHeight="1" x14ac:dyDescent="0.25">
      <c r="A18" s="47" t="s">
        <v>94</v>
      </c>
      <c r="B18" s="48"/>
      <c r="C18" s="48"/>
      <c r="D18" s="49"/>
      <c r="E18" s="46">
        <v>5145.3999999999996</v>
      </c>
    </row>
    <row r="19" spans="1:5" ht="24.75" customHeight="1" x14ac:dyDescent="0.25">
      <c r="A19" s="47" t="s">
        <v>95</v>
      </c>
      <c r="B19" s="48"/>
      <c r="C19" s="48"/>
      <c r="D19" s="49"/>
      <c r="E19" s="46">
        <v>1758.6</v>
      </c>
    </row>
    <row r="20" spans="1:5" ht="29.25" customHeight="1" x14ac:dyDescent="0.25">
      <c r="A20" s="47" t="s">
        <v>96</v>
      </c>
      <c r="B20" s="48"/>
      <c r="C20" s="48"/>
      <c r="D20" s="49"/>
      <c r="E20" s="46">
        <v>771.6</v>
      </c>
    </row>
    <row r="21" spans="1:5" ht="24" customHeight="1" x14ac:dyDescent="0.25">
      <c r="A21" s="47" t="s">
        <v>97</v>
      </c>
      <c r="B21" s="48"/>
      <c r="C21" s="48"/>
      <c r="D21" s="49"/>
      <c r="E21" s="46">
        <v>19501.5</v>
      </c>
    </row>
    <row r="22" spans="1:5" ht="30" customHeight="1" x14ac:dyDescent="0.25">
      <c r="A22" s="47" t="s">
        <v>98</v>
      </c>
      <c r="B22" s="48"/>
      <c r="C22" s="48"/>
      <c r="D22" s="49"/>
      <c r="E22" s="46">
        <v>2013.7</v>
      </c>
    </row>
    <row r="23" spans="1:5" ht="23.25" customHeight="1" x14ac:dyDescent="0.25">
      <c r="A23" s="47" t="s">
        <v>99</v>
      </c>
      <c r="B23" s="48"/>
      <c r="C23" s="48"/>
      <c r="D23" s="49"/>
      <c r="E23" s="46">
        <v>35069.5</v>
      </c>
    </row>
    <row r="24" spans="1:5" ht="34.5" customHeight="1" x14ac:dyDescent="0.25">
      <c r="A24" s="47" t="s">
        <v>100</v>
      </c>
      <c r="B24" s="48"/>
      <c r="C24" s="48"/>
      <c r="D24" s="49"/>
      <c r="E24" s="46">
        <v>22.4</v>
      </c>
    </row>
    <row r="25" spans="1:5" ht="18.75" customHeight="1" x14ac:dyDescent="0.25">
      <c r="A25" s="47" t="s">
        <v>101</v>
      </c>
      <c r="B25" s="48"/>
      <c r="C25" s="48"/>
      <c r="D25" s="49"/>
      <c r="E25" s="46">
        <v>19426.7</v>
      </c>
    </row>
    <row r="26" spans="1:5" ht="14.25" customHeight="1" x14ac:dyDescent="0.25">
      <c r="A26" s="47" t="s">
        <v>102</v>
      </c>
      <c r="B26" s="48"/>
      <c r="C26" s="48"/>
      <c r="D26" s="49"/>
      <c r="E26" s="46">
        <v>8116.5</v>
      </c>
    </row>
    <row r="27" spans="1:5" ht="16.5" customHeight="1" x14ac:dyDescent="0.25">
      <c r="A27" s="47" t="s">
        <v>103</v>
      </c>
      <c r="B27" s="48"/>
      <c r="C27" s="48"/>
      <c r="D27" s="49"/>
      <c r="E27" s="46">
        <v>89.2</v>
      </c>
    </row>
    <row r="28" spans="1:5" ht="18" customHeight="1" x14ac:dyDescent="0.25">
      <c r="A28" s="47" t="s">
        <v>104</v>
      </c>
      <c r="B28" s="48"/>
      <c r="C28" s="48"/>
      <c r="D28" s="49"/>
      <c r="E28" s="46">
        <v>95.1</v>
      </c>
    </row>
    <row r="29" spans="1:5" ht="15.75" customHeight="1" x14ac:dyDescent="0.25">
      <c r="A29" s="47" t="s">
        <v>105</v>
      </c>
      <c r="B29" s="48"/>
      <c r="C29" s="48"/>
      <c r="D29" s="49"/>
      <c r="E29" s="46">
        <v>817.4</v>
      </c>
    </row>
    <row r="30" spans="1:5" ht="14.25" customHeight="1" x14ac:dyDescent="0.25">
      <c r="A30" s="47" t="s">
        <v>106</v>
      </c>
      <c r="B30" s="48"/>
      <c r="C30" s="48"/>
      <c r="D30" s="49"/>
      <c r="E30" s="46">
        <v>16900.599999999999</v>
      </c>
    </row>
    <row r="31" spans="1:5" ht="38.25" customHeight="1" x14ac:dyDescent="0.25">
      <c r="A31" s="47" t="s">
        <v>107</v>
      </c>
      <c r="B31" s="48"/>
      <c r="C31" s="48"/>
      <c r="D31" s="49"/>
      <c r="E31" s="46">
        <v>3303.8</v>
      </c>
    </row>
    <row r="32" spans="1:5" ht="29.25" customHeight="1" x14ac:dyDescent="0.25">
      <c r="A32" s="47" t="s">
        <v>108</v>
      </c>
      <c r="B32" s="48"/>
      <c r="C32" s="48"/>
      <c r="D32" s="49"/>
      <c r="E32" s="46">
        <v>17905.099999999999</v>
      </c>
    </row>
    <row r="33" spans="1:5" ht="17.25" customHeight="1" x14ac:dyDescent="0.25">
      <c r="A33" s="47" t="s">
        <v>109</v>
      </c>
      <c r="B33" s="48"/>
      <c r="C33" s="48"/>
      <c r="D33" s="49"/>
      <c r="E33" s="46">
        <v>52.3</v>
      </c>
    </row>
    <row r="34" spans="1:5" ht="18.75" customHeight="1" x14ac:dyDescent="0.25">
      <c r="A34" s="47" t="s">
        <v>110</v>
      </c>
      <c r="B34" s="48"/>
      <c r="C34" s="48"/>
      <c r="D34" s="49"/>
      <c r="E34" s="46">
        <v>232.8</v>
      </c>
    </row>
    <row r="35" spans="1:5" ht="26.25" customHeight="1" x14ac:dyDescent="0.25">
      <c r="A35" s="47" t="s">
        <v>111</v>
      </c>
      <c r="B35" s="48"/>
      <c r="C35" s="48"/>
      <c r="D35" s="49"/>
      <c r="E35" s="46">
        <v>120.9</v>
      </c>
    </row>
    <row r="36" spans="1:5" ht="29.25" customHeight="1" x14ac:dyDescent="0.25">
      <c r="A36" s="47" t="s">
        <v>112</v>
      </c>
      <c r="B36" s="48"/>
      <c r="C36" s="48"/>
      <c r="D36" s="49"/>
      <c r="E36" s="46">
        <v>2362.1</v>
      </c>
    </row>
    <row r="37" spans="1:5" ht="37.5" customHeight="1" x14ac:dyDescent="0.25">
      <c r="A37" s="47" t="s">
        <v>113</v>
      </c>
      <c r="B37" s="48"/>
      <c r="C37" s="48"/>
      <c r="D37" s="49"/>
      <c r="E37" s="46">
        <v>565</v>
      </c>
    </row>
    <row r="38" spans="1:5" ht="13.5" customHeight="1" x14ac:dyDescent="0.25">
      <c r="A38" s="47" t="s">
        <v>114</v>
      </c>
      <c r="B38" s="48"/>
      <c r="C38" s="48"/>
      <c r="D38" s="49"/>
      <c r="E38" s="46">
        <v>2792.8</v>
      </c>
    </row>
    <row r="39" spans="1:5" ht="28.5" customHeight="1" x14ac:dyDescent="0.25">
      <c r="A39" s="47" t="s">
        <v>115</v>
      </c>
      <c r="B39" s="48"/>
      <c r="C39" s="48"/>
      <c r="D39" s="49"/>
      <c r="E39" s="46">
        <v>144.5</v>
      </c>
    </row>
    <row r="40" spans="1:5" ht="16.5" customHeight="1" x14ac:dyDescent="0.25">
      <c r="A40" s="47" t="s">
        <v>116</v>
      </c>
      <c r="B40" s="48"/>
      <c r="C40" s="48"/>
      <c r="D40" s="49"/>
      <c r="E40" s="46">
        <v>780.7</v>
      </c>
    </row>
    <row r="41" spans="1:5" ht="24.75" customHeight="1" x14ac:dyDescent="0.25">
      <c r="A41" s="47" t="s">
        <v>117</v>
      </c>
      <c r="B41" s="48"/>
      <c r="C41" s="48"/>
      <c r="D41" s="49"/>
      <c r="E41" s="46">
        <v>5043.3999999999996</v>
      </c>
    </row>
    <row r="42" spans="1:5" ht="18.75" customHeight="1" x14ac:dyDescent="0.25">
      <c r="A42" s="47" t="s">
        <v>118</v>
      </c>
      <c r="B42" s="48"/>
      <c r="C42" s="48"/>
      <c r="D42" s="49"/>
      <c r="E42" s="46">
        <v>2273.6999999999998</v>
      </c>
    </row>
    <row r="43" spans="1:5" ht="26.25" customHeight="1" x14ac:dyDescent="0.25">
      <c r="A43" s="47" t="s">
        <v>119</v>
      </c>
      <c r="B43" s="48"/>
      <c r="C43" s="48"/>
      <c r="D43" s="49"/>
      <c r="E43" s="46">
        <v>52852.7</v>
      </c>
    </row>
    <row r="44" spans="1:5" ht="27.75" customHeight="1" x14ac:dyDescent="0.25">
      <c r="A44" s="47" t="s">
        <v>120</v>
      </c>
      <c r="B44" s="48"/>
      <c r="C44" s="48"/>
      <c r="D44" s="49"/>
      <c r="E44" s="46">
        <v>2380.3000000000002</v>
      </c>
    </row>
    <row r="45" spans="1:5" ht="18" customHeight="1" x14ac:dyDescent="0.25">
      <c r="A45" s="47" t="s">
        <v>121</v>
      </c>
      <c r="B45" s="48"/>
      <c r="C45" s="48"/>
      <c r="D45" s="49"/>
      <c r="E45" s="46">
        <v>919.2</v>
      </c>
    </row>
    <row r="46" spans="1:5" ht="52.5" customHeight="1" x14ac:dyDescent="0.25">
      <c r="A46" s="47" t="s">
        <v>122</v>
      </c>
      <c r="B46" s="48"/>
      <c r="C46" s="48"/>
      <c r="D46" s="49"/>
      <c r="E46" s="46">
        <v>46799.3</v>
      </c>
    </row>
    <row r="47" spans="1:5" x14ac:dyDescent="0.25">
      <c r="A47" s="57" t="s">
        <v>5</v>
      </c>
      <c r="B47" s="58"/>
      <c r="C47" s="58"/>
      <c r="D47" s="58"/>
      <c r="E47" s="13">
        <f>'Муниципальные районы'!B22-Учреждения!E5+'Муниципальные районы'!B23</f>
        <v>1654579.9330699989</v>
      </c>
    </row>
    <row r="48" spans="1:5" x14ac:dyDescent="0.25">
      <c r="A48" s="15"/>
      <c r="B48" s="16"/>
      <c r="C48" s="16"/>
      <c r="D48" s="6"/>
      <c r="E48" s="17"/>
    </row>
    <row r="49" spans="1:6" x14ac:dyDescent="0.25">
      <c r="A49" s="59" t="s">
        <v>14</v>
      </c>
      <c r="B49" s="61" t="s">
        <v>6</v>
      </c>
      <c r="C49" s="62" t="s">
        <v>7</v>
      </c>
      <c r="D49" s="62"/>
      <c r="E49" s="62"/>
    </row>
    <row r="50" spans="1:6" ht="90" x14ac:dyDescent="0.25">
      <c r="A50" s="60"/>
      <c r="B50" s="61"/>
      <c r="C50" s="18" t="s">
        <v>8</v>
      </c>
      <c r="D50" s="18" t="s">
        <v>9</v>
      </c>
      <c r="E50" s="18" t="s">
        <v>10</v>
      </c>
    </row>
    <row r="51" spans="1:6" x14ac:dyDescent="0.25">
      <c r="A51" s="19" t="s">
        <v>49</v>
      </c>
      <c r="B51" s="42">
        <v>143.64699999999999</v>
      </c>
      <c r="C51" s="42"/>
      <c r="D51" s="42"/>
      <c r="E51" s="42"/>
      <c r="F51" s="41"/>
    </row>
    <row r="52" spans="1:6" x14ac:dyDescent="0.25">
      <c r="A52" s="19" t="s">
        <v>50</v>
      </c>
      <c r="B52" s="42">
        <v>11288.7</v>
      </c>
      <c r="C52" s="42">
        <v>8458.7000000000007</v>
      </c>
      <c r="D52" s="42">
        <v>2240</v>
      </c>
      <c r="E52" s="42"/>
      <c r="F52" s="41"/>
    </row>
    <row r="53" spans="1:6" x14ac:dyDescent="0.25">
      <c r="A53" s="19" t="s">
        <v>51</v>
      </c>
      <c r="B53" s="42">
        <v>5363.4133899999997</v>
      </c>
      <c r="C53" s="42">
        <v>3467</v>
      </c>
      <c r="D53" s="42">
        <v>1186.4133899999999</v>
      </c>
      <c r="E53" s="42"/>
      <c r="F53" s="41"/>
    </row>
    <row r="54" spans="1:6" x14ac:dyDescent="0.25">
      <c r="A54" s="19" t="s">
        <v>52</v>
      </c>
      <c r="B54" s="42">
        <v>45874.501609999999</v>
      </c>
      <c r="C54" s="42">
        <v>12912.912130000001</v>
      </c>
      <c r="D54" s="42">
        <v>11321.880999999999</v>
      </c>
      <c r="E54" s="42"/>
      <c r="F54" s="41"/>
    </row>
    <row r="55" spans="1:6" ht="30" x14ac:dyDescent="0.25">
      <c r="A55" s="19" t="s">
        <v>53</v>
      </c>
      <c r="B55" s="42">
        <v>2237.5618300000001</v>
      </c>
      <c r="C55" s="42">
        <v>2492.6542100000001</v>
      </c>
      <c r="D55" s="42"/>
      <c r="E55" s="42"/>
      <c r="F55" s="41"/>
    </row>
    <row r="56" spans="1:6" x14ac:dyDescent="0.25">
      <c r="A56" s="19" t="s">
        <v>54</v>
      </c>
      <c r="B56" s="42">
        <v>-3862.2015700000002</v>
      </c>
      <c r="C56" s="42">
        <v>1000</v>
      </c>
      <c r="D56" s="42">
        <v>470.89299</v>
      </c>
      <c r="E56" s="42">
        <v>270</v>
      </c>
      <c r="F56" s="41"/>
    </row>
    <row r="57" spans="1:6" x14ac:dyDescent="0.25">
      <c r="A57" s="19" t="s">
        <v>55</v>
      </c>
      <c r="B57" s="42">
        <v>127.20723</v>
      </c>
      <c r="C57" s="42">
        <v>-38</v>
      </c>
      <c r="D57" s="42">
        <v>-25</v>
      </c>
      <c r="E57" s="42">
        <v>258.75</v>
      </c>
      <c r="F57" s="41"/>
    </row>
    <row r="58" spans="1:6" ht="30" x14ac:dyDescent="0.25">
      <c r="A58" s="19" t="s">
        <v>56</v>
      </c>
      <c r="B58" s="42">
        <v>152339.32157</v>
      </c>
      <c r="C58" s="42">
        <v>7450.2727699999996</v>
      </c>
      <c r="D58" s="42">
        <v>1050</v>
      </c>
      <c r="E58" s="42">
        <v>175.68780000000001</v>
      </c>
      <c r="F58" s="41"/>
    </row>
    <row r="59" spans="1:6" x14ac:dyDescent="0.25">
      <c r="A59" s="19" t="s">
        <v>57</v>
      </c>
      <c r="B59" s="42">
        <v>4340.9520000000002</v>
      </c>
      <c r="C59" s="42">
        <v>2769</v>
      </c>
      <c r="D59" s="42">
        <v>1090</v>
      </c>
      <c r="E59" s="42"/>
      <c r="F59" s="41"/>
    </row>
    <row r="60" spans="1:6" x14ac:dyDescent="0.25">
      <c r="A60" s="19" t="s">
        <v>58</v>
      </c>
      <c r="B60" s="42">
        <v>12463.92208</v>
      </c>
      <c r="C60" s="42">
        <v>3780</v>
      </c>
      <c r="D60" s="42"/>
      <c r="E60" s="42">
        <v>-100</v>
      </c>
      <c r="F60" s="41"/>
    </row>
    <row r="61" spans="1:6" x14ac:dyDescent="0.25">
      <c r="A61" s="19" t="s">
        <v>59</v>
      </c>
      <c r="B61" s="42">
        <v>195686.48845</v>
      </c>
      <c r="C61" s="42">
        <v>3120.4852700000001</v>
      </c>
      <c r="D61" s="42">
        <v>1423.73146</v>
      </c>
      <c r="E61" s="42">
        <v>100</v>
      </c>
      <c r="F61" s="41"/>
    </row>
    <row r="62" spans="1:6" x14ac:dyDescent="0.25">
      <c r="A62" s="19" t="s">
        <v>60</v>
      </c>
      <c r="B62" s="42">
        <v>239890.91026999999</v>
      </c>
      <c r="C62" s="42">
        <v>14513.170270000001</v>
      </c>
      <c r="D62" s="42">
        <v>3864.3578299999999</v>
      </c>
      <c r="E62" s="42">
        <v>63291.108200000002</v>
      </c>
      <c r="F62" s="41"/>
    </row>
    <row r="63" spans="1:6" ht="30" x14ac:dyDescent="0.25">
      <c r="A63" s="19" t="s">
        <v>61</v>
      </c>
      <c r="B63" s="42">
        <v>682829.05897999997</v>
      </c>
      <c r="C63" s="42">
        <v>11232.287410000001</v>
      </c>
      <c r="D63" s="42">
        <v>6329.0771599999998</v>
      </c>
      <c r="E63" s="42">
        <v>517751.35159999999</v>
      </c>
      <c r="F63" s="41"/>
    </row>
    <row r="64" spans="1:6" x14ac:dyDescent="0.25">
      <c r="A64" s="19" t="s">
        <v>62</v>
      </c>
      <c r="B64" s="42">
        <v>45671.937010000001</v>
      </c>
      <c r="C64" s="42">
        <v>1271.7846099999999</v>
      </c>
      <c r="D64" s="42">
        <v>245.86599000000001</v>
      </c>
      <c r="E64" s="42"/>
      <c r="F64" s="41"/>
    </row>
    <row r="65" spans="1:6" x14ac:dyDescent="0.25">
      <c r="A65" s="19" t="s">
        <v>63</v>
      </c>
      <c r="B65" s="42">
        <v>50664.141510000001</v>
      </c>
      <c r="C65" s="42">
        <v>32000</v>
      </c>
      <c r="D65" s="42">
        <v>14541.131240000001</v>
      </c>
      <c r="E65" s="42">
        <v>22</v>
      </c>
      <c r="F65" s="41"/>
    </row>
    <row r="66" spans="1:6" x14ac:dyDescent="0.25">
      <c r="A66" s="19" t="s">
        <v>64</v>
      </c>
      <c r="B66" s="42">
        <v>7106.0356899999997</v>
      </c>
      <c r="C66" s="42">
        <v>1490.79268</v>
      </c>
      <c r="D66" s="42">
        <v>208.08</v>
      </c>
      <c r="E66" s="42"/>
      <c r="F66" s="41"/>
    </row>
    <row r="67" spans="1:6" ht="30" x14ac:dyDescent="0.25">
      <c r="A67" s="19" t="s">
        <v>65</v>
      </c>
      <c r="B67" s="42">
        <v>15294.015520000001</v>
      </c>
      <c r="C67" s="42">
        <v>3090</v>
      </c>
      <c r="D67" s="42">
        <v>1012</v>
      </c>
      <c r="E67" s="42"/>
      <c r="F67" s="41"/>
    </row>
    <row r="68" spans="1:6" x14ac:dyDescent="0.25">
      <c r="A68" s="19" t="s">
        <v>66</v>
      </c>
      <c r="B68" s="42">
        <v>67789.77592</v>
      </c>
      <c r="C68" s="42">
        <v>14620.366239999999</v>
      </c>
      <c r="D68" s="42">
        <v>5139.8496800000003</v>
      </c>
      <c r="E68" s="42">
        <v>13308.5252</v>
      </c>
      <c r="F68" s="41"/>
    </row>
    <row r="69" spans="1:6" x14ac:dyDescent="0.25">
      <c r="A69" s="19" t="s">
        <v>67</v>
      </c>
      <c r="B69" s="42">
        <v>15267.67942</v>
      </c>
      <c r="C69" s="42"/>
      <c r="D69" s="42"/>
      <c r="E69" s="42"/>
      <c r="F69" s="41"/>
    </row>
    <row r="70" spans="1:6" x14ac:dyDescent="0.25">
      <c r="A70" s="19" t="s">
        <v>68</v>
      </c>
      <c r="B70" s="42">
        <v>208714.97219999999</v>
      </c>
      <c r="C70" s="42">
        <v>5450</v>
      </c>
      <c r="D70" s="42">
        <v>1300</v>
      </c>
      <c r="E70" s="42"/>
      <c r="F70" s="41"/>
    </row>
    <row r="71" spans="1:6" ht="30" x14ac:dyDescent="0.25">
      <c r="A71" s="19" t="s">
        <v>69</v>
      </c>
      <c r="B71" s="42">
        <v>2536.2742499999999</v>
      </c>
      <c r="C71" s="42">
        <v>2300</v>
      </c>
      <c r="D71" s="42">
        <v>237.99924999999999</v>
      </c>
      <c r="E71" s="42"/>
      <c r="F71" s="41"/>
    </row>
    <row r="72" spans="1:6" x14ac:dyDescent="0.25">
      <c r="A72" s="19" t="s">
        <v>70</v>
      </c>
      <c r="B72" s="42">
        <v>3561.9895000000001</v>
      </c>
      <c r="C72" s="42">
        <v>2849.5</v>
      </c>
      <c r="D72" s="42">
        <v>319.39999999999998</v>
      </c>
      <c r="E72" s="42"/>
      <c r="F72" s="41"/>
    </row>
    <row r="73" spans="1:6" x14ac:dyDescent="0.25">
      <c r="A73" s="19" t="s">
        <v>71</v>
      </c>
      <c r="B73" s="42">
        <v>1843.2822000000001</v>
      </c>
      <c r="C73" s="42">
        <v>1307.4789499999999</v>
      </c>
      <c r="D73" s="42">
        <v>26.979009999999999</v>
      </c>
      <c r="E73" s="42"/>
      <c r="F73" s="41"/>
    </row>
    <row r="74" spans="1:6" x14ac:dyDescent="0.25">
      <c r="A74" s="19" t="s">
        <v>72</v>
      </c>
      <c r="B74" s="42">
        <v>58.481000000000002</v>
      </c>
      <c r="C74" s="42"/>
      <c r="D74" s="42"/>
      <c r="E74" s="42"/>
      <c r="F74" s="41"/>
    </row>
    <row r="75" spans="1:6" x14ac:dyDescent="0.25">
      <c r="A75" s="19" t="s">
        <v>73</v>
      </c>
      <c r="B75" s="42">
        <v>2869.12907</v>
      </c>
      <c r="C75" s="42">
        <v>2404.2331300000001</v>
      </c>
      <c r="D75" s="42">
        <v>464.89594</v>
      </c>
      <c r="E75" s="42"/>
      <c r="F75" s="41"/>
    </row>
    <row r="76" spans="1:6" x14ac:dyDescent="0.25">
      <c r="A76" s="19" t="s">
        <v>74</v>
      </c>
      <c r="B76" s="42">
        <v>1136894.3605299999</v>
      </c>
      <c r="C76" s="42">
        <v>1165</v>
      </c>
      <c r="D76" s="42"/>
      <c r="E76" s="42"/>
      <c r="F76" s="41"/>
    </row>
    <row r="77" spans="1:6" ht="30" x14ac:dyDescent="0.25">
      <c r="A77" s="19" t="s">
        <v>75</v>
      </c>
      <c r="B77" s="42">
        <v>265.49826999999999</v>
      </c>
      <c r="C77" s="42">
        <v>186.75136000000001</v>
      </c>
      <c r="D77" s="42">
        <v>78.74691</v>
      </c>
      <c r="E77" s="42"/>
      <c r="F77" s="41"/>
    </row>
    <row r="78" spans="1:6" x14ac:dyDescent="0.25">
      <c r="A78" s="19" t="s">
        <v>76</v>
      </c>
      <c r="B78" s="42">
        <v>267760.22686</v>
      </c>
      <c r="C78" s="42">
        <v>475</v>
      </c>
      <c r="D78" s="42"/>
      <c r="E78" s="42"/>
      <c r="F78" s="41"/>
    </row>
    <row r="79" spans="1:6" x14ac:dyDescent="0.25">
      <c r="A79" s="19" t="s">
        <v>77</v>
      </c>
      <c r="B79" s="42">
        <v>37564.579169999997</v>
      </c>
      <c r="C79" s="42">
        <v>16348.97891</v>
      </c>
      <c r="D79" s="42">
        <v>5373.0712100000001</v>
      </c>
      <c r="E79" s="42"/>
      <c r="F79" s="41"/>
    </row>
    <row r="80" spans="1:6" x14ac:dyDescent="0.25">
      <c r="A80" s="19" t="s">
        <v>78</v>
      </c>
      <c r="B80" s="42">
        <v>1743.3614600000001</v>
      </c>
      <c r="C80" s="42">
        <v>300</v>
      </c>
      <c r="D80" s="42"/>
      <c r="E80" s="42"/>
      <c r="F80" s="41"/>
    </row>
    <row r="81" spans="1:6" x14ac:dyDescent="0.25">
      <c r="A81" s="19" t="s">
        <v>79</v>
      </c>
      <c r="B81" s="42">
        <v>4</v>
      </c>
      <c r="C81" s="42"/>
      <c r="D81" s="42"/>
      <c r="E81" s="42"/>
      <c r="F81" s="41"/>
    </row>
    <row r="82" spans="1:6" ht="30" x14ac:dyDescent="0.25">
      <c r="A82" s="19" t="s">
        <v>80</v>
      </c>
      <c r="B82" s="42">
        <v>4048.3347800000001</v>
      </c>
      <c r="C82" s="42">
        <v>2535.2924400000002</v>
      </c>
      <c r="D82" s="42">
        <v>1285.3291899999999</v>
      </c>
      <c r="E82" s="42"/>
      <c r="F82" s="41"/>
    </row>
    <row r="83" spans="1:6" ht="30" x14ac:dyDescent="0.25">
      <c r="A83" s="19" t="s">
        <v>81</v>
      </c>
      <c r="B83" s="42">
        <v>2866.9551799999999</v>
      </c>
      <c r="C83" s="42"/>
      <c r="D83" s="42">
        <v>-271.72931999999997</v>
      </c>
      <c r="E83" s="42"/>
      <c r="F83" s="41"/>
    </row>
    <row r="84" spans="1:6" ht="30" x14ac:dyDescent="0.25">
      <c r="A84" s="19" t="s">
        <v>82</v>
      </c>
      <c r="B84" s="42">
        <v>3435.8202000000001</v>
      </c>
      <c r="C84" s="42">
        <v>1505.7850800000001</v>
      </c>
      <c r="D84" s="42"/>
      <c r="E84" s="42"/>
      <c r="F84" s="41"/>
    </row>
    <row r="85" spans="1:6" ht="30" x14ac:dyDescent="0.25">
      <c r="A85" s="19" t="s">
        <v>83</v>
      </c>
      <c r="B85" s="42">
        <v>18927.79566</v>
      </c>
      <c r="C85" s="42"/>
      <c r="D85" s="42">
        <v>105</v>
      </c>
      <c r="E85" s="42"/>
      <c r="F85" s="41"/>
    </row>
    <row r="86" spans="1:6" x14ac:dyDescent="0.25">
      <c r="A86" s="20" t="s">
        <v>84</v>
      </c>
      <c r="B86" s="43">
        <f>SUM(B51:B85)</f>
        <v>3243612.1282399986</v>
      </c>
      <c r="C86" s="43">
        <v>160459.44545999999</v>
      </c>
      <c r="D86" s="43">
        <v>59017.972930000004</v>
      </c>
      <c r="E86" s="43">
        <v>595077.42279999994</v>
      </c>
      <c r="F86" s="41"/>
    </row>
    <row r="87" spans="1:6" x14ac:dyDescent="0.25">
      <c r="B87" s="41"/>
      <c r="C87" s="41"/>
      <c r="D87" s="41"/>
      <c r="E87" s="41"/>
    </row>
  </sheetData>
  <mergeCells count="47">
    <mergeCell ref="A49:A50"/>
    <mergeCell ref="B49:B50"/>
    <mergeCell ref="C49:E49"/>
    <mergeCell ref="A7:D7"/>
    <mergeCell ref="A8:D8"/>
    <mergeCell ref="A9:D9"/>
    <mergeCell ref="A29:D29"/>
    <mergeCell ref="A1:E1"/>
    <mergeCell ref="A2:E2"/>
    <mergeCell ref="A5:D5"/>
    <mergeCell ref="A47:D47"/>
    <mergeCell ref="A30:D30"/>
    <mergeCell ref="A39:D39"/>
    <mergeCell ref="A38:D38"/>
    <mergeCell ref="A37:D37"/>
    <mergeCell ref="A36:D36"/>
    <mergeCell ref="A35:D35"/>
    <mergeCell ref="A40:D40"/>
    <mergeCell ref="A46:D46"/>
    <mergeCell ref="A32:D32"/>
    <mergeCell ref="A31:D31"/>
    <mergeCell ref="A34:D34"/>
    <mergeCell ref="A33:D33"/>
    <mergeCell ref="A45:D45"/>
    <mergeCell ref="A44:D44"/>
    <mergeCell ref="A43:D43"/>
    <mergeCell ref="A42:D42"/>
    <mergeCell ref="A41:D41"/>
    <mergeCell ref="A19:D19"/>
    <mergeCell ref="A18:D18"/>
    <mergeCell ref="A17:D17"/>
    <mergeCell ref="A16:D16"/>
    <mergeCell ref="A28:D28"/>
    <mergeCell ref="A27:D27"/>
    <mergeCell ref="A26:D26"/>
    <mergeCell ref="A21:D21"/>
    <mergeCell ref="A20:D20"/>
    <mergeCell ref="A24:D24"/>
    <mergeCell ref="A23:D23"/>
    <mergeCell ref="A22:D22"/>
    <mergeCell ref="A25:D25"/>
    <mergeCell ref="A12:D12"/>
    <mergeCell ref="A11:D11"/>
    <mergeCell ref="A10:D10"/>
    <mergeCell ref="A15:D15"/>
    <mergeCell ref="A14:D14"/>
    <mergeCell ref="A13:D1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&amp;C&amp;P</oddFooter>
  </headerFooter>
  <rowBreaks count="1" manualBreakCount="1">
    <brk id="4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BreakPreview" topLeftCell="A13" zoomScaleNormal="100" zoomScaleSheetLayoutView="100" workbookViewId="0">
      <selection activeCell="B22" sqref="B22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48</v>
      </c>
      <c r="C1" s="29" t="s">
        <v>13</v>
      </c>
    </row>
    <row r="2" spans="1:20" x14ac:dyDescent="0.25">
      <c r="A2" s="30" t="str">
        <f>TEXT(EndData2,"[$-FC19]ДД.ММ.ГГГ")</f>
        <v>03.12.2021</v>
      </c>
      <c r="B2" s="30">
        <f>A2+1</f>
        <v>44534</v>
      </c>
      <c r="C2" s="26" t="str">
        <f>TEXT(B2,"[$-FC19]ДД.ММ.ГГГ")</f>
        <v>04.12.2021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>
        <v>21138.578140000001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4">
        <v>21138.578140000001</v>
      </c>
      <c r="Q4" s="32"/>
      <c r="R4" s="32"/>
      <c r="S4" s="32"/>
      <c r="T4" s="32"/>
    </row>
    <row r="5" spans="1:20" ht="102.75" x14ac:dyDescent="0.25">
      <c r="A5" s="21" t="s">
        <v>32</v>
      </c>
      <c r="B5" s="24">
        <v>638.31010000000003</v>
      </c>
      <c r="C5" s="24">
        <v>61.250059999999998</v>
      </c>
      <c r="D5" s="24"/>
      <c r="E5" s="24"/>
      <c r="F5" s="24"/>
      <c r="G5" s="24">
        <v>-1077.0719999999999</v>
      </c>
      <c r="H5" s="24"/>
      <c r="I5" s="24"/>
      <c r="J5" s="24">
        <v>109.149</v>
      </c>
      <c r="K5" s="24"/>
      <c r="L5" s="24">
        <v>-94.31</v>
      </c>
      <c r="M5" s="24"/>
      <c r="N5" s="24"/>
      <c r="O5" s="24">
        <v>-40.829569999999997</v>
      </c>
      <c r="P5" s="44">
        <v>-403.50241</v>
      </c>
      <c r="Q5" s="32"/>
      <c r="R5" s="32"/>
      <c r="S5" s="32"/>
      <c r="T5" s="32"/>
    </row>
    <row r="6" spans="1:20" ht="79.5" customHeight="1" x14ac:dyDescent="0.25">
      <c r="A6" s="21" t="s">
        <v>33</v>
      </c>
      <c r="B6" s="24">
        <v>233.8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4">
        <v>233.8</v>
      </c>
      <c r="Q6" s="32"/>
      <c r="R6" s="32"/>
      <c r="S6" s="32"/>
      <c r="T6" s="32"/>
    </row>
    <row r="7" spans="1:20" ht="51.75" x14ac:dyDescent="0.25">
      <c r="A7" s="21" t="s">
        <v>34</v>
      </c>
      <c r="B7" s="24">
        <v>-127.80378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-127.80378</v>
      </c>
      <c r="Q7" s="32"/>
      <c r="R7" s="32"/>
      <c r="S7" s="32"/>
      <c r="T7" s="32"/>
    </row>
    <row r="8" spans="1:20" ht="90" x14ac:dyDescent="0.25">
      <c r="A8" s="21" t="s">
        <v>35</v>
      </c>
      <c r="B8" s="24"/>
      <c r="C8" s="24"/>
      <c r="D8" s="24"/>
      <c r="E8" s="24"/>
      <c r="F8" s="24"/>
      <c r="G8" s="24">
        <v>-247.67671999999999</v>
      </c>
      <c r="H8" s="24"/>
      <c r="I8" s="24"/>
      <c r="J8" s="24"/>
      <c r="K8" s="24"/>
      <c r="L8" s="24"/>
      <c r="M8" s="24"/>
      <c r="N8" s="24"/>
      <c r="O8" s="24"/>
      <c r="P8" s="44">
        <v>-247.67671999999999</v>
      </c>
      <c r="Q8" s="32"/>
      <c r="R8" s="32"/>
      <c r="S8" s="32"/>
      <c r="T8" s="32"/>
    </row>
    <row r="9" spans="1:20" ht="115.5" customHeight="1" x14ac:dyDescent="0.25">
      <c r="A9" s="21" t="s">
        <v>36</v>
      </c>
      <c r="B9" s="24"/>
      <c r="C9" s="24">
        <v>3.7544400000000002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3.7544400000000002</v>
      </c>
      <c r="Q9" s="32"/>
      <c r="R9" s="32"/>
      <c r="S9" s="32"/>
      <c r="T9" s="32"/>
    </row>
    <row r="10" spans="1:20" ht="64.5" x14ac:dyDescent="0.25">
      <c r="A10" s="21" t="s">
        <v>37</v>
      </c>
      <c r="B10" s="24"/>
      <c r="C10" s="24"/>
      <c r="D10" s="24"/>
      <c r="E10" s="24"/>
      <c r="F10" s="24"/>
      <c r="G10" s="24">
        <v>-3000</v>
      </c>
      <c r="H10" s="24"/>
      <c r="I10" s="24"/>
      <c r="J10" s="24"/>
      <c r="K10" s="24"/>
      <c r="L10" s="24"/>
      <c r="M10" s="24"/>
      <c r="N10" s="24"/>
      <c r="O10" s="24"/>
      <c r="P10" s="44">
        <v>-3000</v>
      </c>
      <c r="Q10" s="32"/>
      <c r="R10" s="32"/>
      <c r="S10" s="32"/>
      <c r="T10" s="32"/>
    </row>
    <row r="11" spans="1:20" ht="78.75" customHeight="1" x14ac:dyDescent="0.25">
      <c r="A11" s="21" t="s">
        <v>38</v>
      </c>
      <c r="B11" s="24"/>
      <c r="C11" s="24"/>
      <c r="D11" s="24"/>
      <c r="E11" s="24"/>
      <c r="F11" s="24"/>
      <c r="G11" s="24"/>
      <c r="H11" s="24"/>
      <c r="I11" s="24"/>
      <c r="J11" s="24">
        <v>1095</v>
      </c>
      <c r="K11" s="24">
        <v>73</v>
      </c>
      <c r="L11" s="24"/>
      <c r="M11" s="24"/>
      <c r="N11" s="24"/>
      <c r="O11" s="24"/>
      <c r="P11" s="44">
        <v>1168</v>
      </c>
      <c r="Q11" s="32"/>
      <c r="R11" s="32"/>
      <c r="S11" s="32"/>
      <c r="T11" s="32"/>
    </row>
    <row r="12" spans="1:20" ht="51.75" x14ac:dyDescent="0.25">
      <c r="A12" s="21" t="s">
        <v>39</v>
      </c>
      <c r="B12" s="24"/>
      <c r="C12" s="24">
        <v>151.53692000000001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4">
        <v>151.53692000000001</v>
      </c>
      <c r="Q12" s="32"/>
      <c r="R12" s="32"/>
      <c r="S12" s="32"/>
      <c r="T12" s="32"/>
    </row>
    <row r="13" spans="1:20" ht="39" x14ac:dyDescent="0.25">
      <c r="A13" s="21" t="s">
        <v>40</v>
      </c>
      <c r="B13" s="24"/>
      <c r="C13" s="24"/>
      <c r="D13" s="24"/>
      <c r="E13" s="24"/>
      <c r="F13" s="24"/>
      <c r="G13" s="24"/>
      <c r="H13" s="24"/>
      <c r="I13" s="24"/>
      <c r="J13" s="24"/>
      <c r="K13" s="24">
        <v>3558.10358</v>
      </c>
      <c r="L13" s="24"/>
      <c r="M13" s="24"/>
      <c r="N13" s="24"/>
      <c r="O13" s="24"/>
      <c r="P13" s="44">
        <v>3558.10358</v>
      </c>
      <c r="Q13" s="32"/>
      <c r="R13" s="32"/>
      <c r="S13" s="32"/>
      <c r="T13" s="32"/>
    </row>
    <row r="14" spans="1:20" ht="64.5" x14ac:dyDescent="0.25">
      <c r="A14" s="21" t="s">
        <v>41</v>
      </c>
      <c r="B14" s="24">
        <v>8080.0993099999996</v>
      </c>
      <c r="C14" s="24">
        <v>5421.5261799999998</v>
      </c>
      <c r="D14" s="24">
        <v>805.35900000000004</v>
      </c>
      <c r="E14" s="24">
        <v>750.54907000000003</v>
      </c>
      <c r="F14" s="24">
        <v>325.60000000000002</v>
      </c>
      <c r="G14" s="24">
        <v>476.58515999999997</v>
      </c>
      <c r="H14" s="24">
        <v>312.25815999999998</v>
      </c>
      <c r="I14" s="24">
        <v>115.81690999999999</v>
      </c>
      <c r="J14" s="24">
        <v>1500</v>
      </c>
      <c r="K14" s="24">
        <v>843.21900000000005</v>
      </c>
      <c r="L14" s="24">
        <v>898.76387</v>
      </c>
      <c r="M14" s="24">
        <v>243.74657999999999</v>
      </c>
      <c r="N14" s="24">
        <v>747.28696000000002</v>
      </c>
      <c r="O14" s="24">
        <v>986.76099999999997</v>
      </c>
      <c r="P14" s="44">
        <v>21507.571199999998</v>
      </c>
      <c r="Q14" s="32"/>
      <c r="R14" s="32"/>
      <c r="S14" s="32"/>
      <c r="T14" s="32"/>
    </row>
    <row r="15" spans="1:20" ht="26.25" x14ac:dyDescent="0.25">
      <c r="A15" s="21" t="s">
        <v>42</v>
      </c>
      <c r="B15" s="24">
        <v>807.85868000000005</v>
      </c>
      <c r="C15" s="24"/>
      <c r="D15" s="24"/>
      <c r="E15" s="24"/>
      <c r="F15" s="24"/>
      <c r="G15" s="24"/>
      <c r="H15" s="24"/>
      <c r="I15" s="24"/>
      <c r="J15" s="24">
        <v>55.768500000000003</v>
      </c>
      <c r="K15" s="24"/>
      <c r="L15" s="24"/>
      <c r="M15" s="24"/>
      <c r="N15" s="24"/>
      <c r="O15" s="24"/>
      <c r="P15" s="44">
        <v>863.62717999999995</v>
      </c>
      <c r="Q15" s="32"/>
      <c r="R15" s="32"/>
      <c r="S15" s="32"/>
      <c r="T15" s="32"/>
    </row>
    <row r="16" spans="1:20" ht="39" x14ac:dyDescent="0.25">
      <c r="A16" s="21" t="s">
        <v>43</v>
      </c>
      <c r="B16" s="24"/>
      <c r="C16" s="24"/>
      <c r="D16" s="24"/>
      <c r="E16" s="24"/>
      <c r="F16" s="24"/>
      <c r="G16" s="24">
        <v>102.55833</v>
      </c>
      <c r="H16" s="24"/>
      <c r="I16" s="24"/>
      <c r="J16" s="24"/>
      <c r="K16" s="24"/>
      <c r="L16" s="24"/>
      <c r="M16" s="24"/>
      <c r="N16" s="24"/>
      <c r="O16" s="24"/>
      <c r="P16" s="44">
        <v>102.55833</v>
      </c>
      <c r="Q16" s="32"/>
      <c r="R16" s="32"/>
      <c r="S16" s="32"/>
      <c r="T16" s="32"/>
    </row>
    <row r="17" spans="1:20" ht="90" x14ac:dyDescent="0.25">
      <c r="A17" s="21" t="s">
        <v>44</v>
      </c>
      <c r="B17" s="24">
        <v>-9158.7389999999996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-9158.7389999999996</v>
      </c>
      <c r="Q17" s="32"/>
      <c r="R17" s="32"/>
      <c r="S17" s="32"/>
      <c r="T17" s="32"/>
    </row>
    <row r="18" spans="1:20" ht="64.5" x14ac:dyDescent="0.25">
      <c r="A18" s="21" t="s">
        <v>45</v>
      </c>
      <c r="B18" s="24"/>
      <c r="C18" s="24"/>
      <c r="D18" s="24"/>
      <c r="E18" s="24">
        <v>-4364.5649700000004</v>
      </c>
      <c r="F18" s="24"/>
      <c r="G18" s="24"/>
      <c r="H18" s="24"/>
      <c r="I18" s="24">
        <v>-146.20484999999999</v>
      </c>
      <c r="J18" s="24"/>
      <c r="K18" s="24"/>
      <c r="L18" s="24"/>
      <c r="M18" s="24"/>
      <c r="N18" s="24">
        <v>-712.35211000000004</v>
      </c>
      <c r="O18" s="24"/>
      <c r="P18" s="44">
        <v>-5223.1219300000002</v>
      </c>
      <c r="Q18" s="32"/>
      <c r="R18" s="32"/>
      <c r="S18" s="32"/>
      <c r="T18" s="32"/>
    </row>
    <row r="19" spans="1:20" ht="39" x14ac:dyDescent="0.25">
      <c r="A19" s="21" t="s">
        <v>46</v>
      </c>
      <c r="B19" s="24">
        <v>1000</v>
      </c>
      <c r="C19" s="24">
        <v>1090.96</v>
      </c>
      <c r="D19" s="24">
        <v>214.255</v>
      </c>
      <c r="E19" s="24">
        <v>228.51</v>
      </c>
      <c r="F19" s="24">
        <v>388.46699999999998</v>
      </c>
      <c r="G19" s="24"/>
      <c r="H19" s="24">
        <v>569.91399999999999</v>
      </c>
      <c r="I19" s="24">
        <v>16.757400000000001</v>
      </c>
      <c r="J19" s="24">
        <v>2297.3864800000001</v>
      </c>
      <c r="K19" s="24"/>
      <c r="L19" s="24">
        <v>1147.0630000000001</v>
      </c>
      <c r="M19" s="24"/>
      <c r="N19" s="24">
        <v>45.701999999999998</v>
      </c>
      <c r="O19" s="24">
        <v>67.403999999999996</v>
      </c>
      <c r="P19" s="44">
        <v>7066.4188800000002</v>
      </c>
      <c r="Q19" s="32"/>
      <c r="R19" s="32"/>
      <c r="S19" s="32"/>
      <c r="T19" s="32"/>
    </row>
    <row r="20" spans="1:20" x14ac:dyDescent="0.25">
      <c r="A20" s="22" t="s">
        <v>47</v>
      </c>
      <c r="B20" s="25">
        <v>22612.103449999999</v>
      </c>
      <c r="C20" s="25">
        <v>6729.0276000000003</v>
      </c>
      <c r="D20" s="25">
        <v>1019.614</v>
      </c>
      <c r="E20" s="25">
        <v>-3385.5059000000001</v>
      </c>
      <c r="F20" s="25">
        <v>714.06700000000001</v>
      </c>
      <c r="G20" s="25">
        <v>-3745.6052300000001</v>
      </c>
      <c r="H20" s="25">
        <v>882.17215999999996</v>
      </c>
      <c r="I20" s="25">
        <v>-13.63054</v>
      </c>
      <c r="J20" s="25">
        <v>5057.3039799999997</v>
      </c>
      <c r="K20" s="25">
        <v>4474.32258</v>
      </c>
      <c r="L20" s="25">
        <v>1951.5168699999999</v>
      </c>
      <c r="M20" s="25">
        <v>243.74657999999999</v>
      </c>
      <c r="N20" s="25">
        <v>80.636849999999995</v>
      </c>
      <c r="O20" s="25">
        <v>1013.33543</v>
      </c>
      <c r="P20" s="44">
        <v>37633.104829999997</v>
      </c>
      <c r="Q20" s="40"/>
      <c r="R20" s="40"/>
      <c r="S20" s="40"/>
      <c r="T20" s="40"/>
    </row>
    <row r="21" spans="1:20" x14ac:dyDescent="0.2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20" x14ac:dyDescent="0.25">
      <c r="A22" s="36" t="s">
        <v>30</v>
      </c>
      <c r="B22" s="45">
        <f>P20+Учреждения!B86</f>
        <v>3281245.2330699987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20" ht="32.25" customHeight="1" x14ac:dyDescent="0.25">
      <c r="A23" s="36" t="str">
        <f>CONCATENATE("Остатки бюджетных средств на ",C2,"г.")</f>
        <v>Остатки бюджетных средств на 04.12.2021г.</v>
      </c>
      <c r="B23" s="45">
        <v>527641.59999999998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2021-12-08T03:28:09Z</dcterms:modified>
</cp:coreProperties>
</file>