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Учреждения!$53:$54</definedName>
    <definedName name="_xlnm.Print_Area" localSheetId="1">'Муниципальные районы'!$A$1:$P$30</definedName>
    <definedName name="_xlnm.Print_Area" localSheetId="0">Учреждения!$A$1:$E$88</definedName>
  </definedNames>
  <calcPr calcId="162913"/>
</workbook>
</file>

<file path=xl/calcChain.xml><?xml version="1.0" encoding="utf-8"?>
<calcChain xmlns="http://schemas.openxmlformats.org/spreadsheetml/2006/main">
  <c r="E8" i="1" l="1"/>
  <c r="E51" i="1"/>
  <c r="B28" i="2"/>
  <c r="E9" i="1"/>
  <c r="A2" i="2" l="1"/>
  <c r="B2" i="2" s="1"/>
  <c r="C2" i="2" s="1"/>
  <c r="A29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<sst xmlns="http://schemas.openxmlformats.org/spreadsheetml/2006/main" count="132" uniqueCount="131">
  <si>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</si>
  <si>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</si>
  <si>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</si>
  <si>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</si>
  <si>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</si>
  <si>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</si>
  <si>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</si>
  <si>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</si>
  <si>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</si>
  <si>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</si>
  <si>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</si>
  <si>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</si>
  <si>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</si>
  <si>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</si>
  <si>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</si>
  <si>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</si>
  <si>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</si>
  <si>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</si>
  <si>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</si>
  <si>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</si>
  <si>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</si>
  <si>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</si>
  <si>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</si>
  <si>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</si>
  <si>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</si>
  <si>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</si>
  <si>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</si>
  <si>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</si>
  <si>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</si>
  <si>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</si>
  <si>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</si>
  <si>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</si>
  <si>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</si>
  <si>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</si>
  <si>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</si>
  <si>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</si>
  <si>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</si>
  <si>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</si>
  <si>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</si>
  <si>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</si>
  <si>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</si>
  <si>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</si>
  <si>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</si>
  <si>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</si>
  <si>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</si>
  <si>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</si>
  <si>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</si>
  <si>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</si>
  <si>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</si>
  <si>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Проведение Всероссийской переписи населения 2020 года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</si>
  <si>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</si>
  <si>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</si>
  <si>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</si>
  <si>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</si>
  <si>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17.12.2021</t>
  </si>
  <si>
    <t>Законодательное Собрание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</si>
  <si>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</si>
  <si>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</si>
  <si>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</si>
  <si>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</si>
  <si>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</si>
  <si>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</si>
  <si>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</si>
  <si>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</si>
  <si>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</si>
  <si>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</si>
  <si>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</si>
  <si>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</si>
  <si>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</si>
  <si>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</si>
  <si>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</si>
  <si>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</si>
  <si>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</si>
  <si>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</si>
  <si>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</si>
  <si>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</si>
  <si>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</si>
  <si>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</si>
  <si>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</si>
  <si>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</si>
  <si>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</si>
  <si>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</si>
  <si>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</si>
  <si>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</si>
  <si>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</si>
  <si>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</si>
  <si>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</si>
  <si>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</si>
  <si>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</si>
  <si>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13.12.2021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</si>
  <si>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</si>
  <si>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</si>
  <si>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</si>
  <si>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</si>
  <si>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</si>
  <si>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</si>
  <si>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</si>
  <si>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</si>
  <si>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</si>
  <si>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</si>
  <si>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</si>
  <si>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</si>
  <si>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</si>
  <si>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</si>
  <si>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</si>
  <si>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</si>
  <si>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на софинансирование расходных обязательств субъектов Российской Федерации, возникающих при модернизации лабораторий медицинских организаций субъектов Российской Федерации, осуществляющих диагностику инфекционных болезней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</si>
  <si>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</si>
  <si>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государственную поддержку малого и среднего предпринимательства в субъектах Российской Федерации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</si>
  <si>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</si>
  <si>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видео-конференц-связи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</si>
  <si>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</si>
  <si>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</si>
  <si>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</si>
  <si>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</si>
  <si>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</si>
  <si>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</si>
  <si>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</si>
  <si>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</si>
  <si>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</si>
  <si>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</si>
  <si>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</si>
  <si>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проведение Всероссийской переписи населения 2020 года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</si>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</sst>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zoomScaleNormal="100" zoomScaleSheetLayoutView="100" workbookViewId="0">
      <selection activeCell="F48" sqref="F48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89</v>
      </c>
      <c r="G1" s="38" t="str">
        <f>TEXT(F1,"[$-FC19]ДД ММММ")</f>
        <v>13 декабря</v>
      </c>
      <c r="H1" s="38" t="str">
        <f>TEXT(F1,"[$-FC19]ДД.ММ.ГГГ \г")</f>
        <v>13.12.2021 г</v>
      </c>
    </row>
    <row r="2" spans="1:9" ht="15.75" x14ac:dyDescent="0.25">
      <c r="A2" s="46" t="str">
        <f>CONCATENATE("с ",G1," по ",G2,"ода")</f>
        <v>с 13 декабря по 17 декабря 2021 года</v>
      </c>
      <c r="B2" s="46"/>
      <c r="C2" s="46"/>
      <c r="D2" s="46"/>
      <c r="E2" s="46"/>
      <c r="F2" s="37" t="s">
        <v>54</v>
      </c>
      <c r="G2" s="38" t="str">
        <f>TEXT(F2,"[$-FC19]ДД ММММ ГГГ \г")</f>
        <v>17 декабря 2021 г</v>
      </c>
      <c r="H2" s="38" t="str">
        <f>TEXT(F2,"[$-FC19]ДД.ММ.ГГГ \г")</f>
        <v>17.12.2021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13.12.2021 г.</v>
      </c>
      <c r="B5" s="48"/>
      <c r="C5" s="48"/>
      <c r="D5" s="49"/>
      <c r="E5" s="8">
        <v>274844.7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E51-E9</f>
        <v>1062994.1112800001</v>
      </c>
    </row>
    <row r="9" spans="1:9" x14ac:dyDescent="0.25">
      <c r="A9" s="58" t="s">
        <v>4</v>
      </c>
      <c r="B9" s="57"/>
      <c r="C9" s="57"/>
      <c r="D9" s="57"/>
      <c r="E9" s="14">
        <f>SUM(E10:E50)</f>
        <v>294262</v>
      </c>
    </row>
    <row r="10" spans="1:9" ht="18" customHeight="1" x14ac:dyDescent="0.25">
      <c r="A10" s="60" t="s">
        <v>90</v>
      </c>
      <c r="B10" s="59"/>
      <c r="C10" s="59"/>
      <c r="D10" s="62"/>
      <c r="E10" s="61">
        <v>28702</v>
      </c>
    </row>
    <row r="11" spans="1:9" ht="40.5" customHeight="1" x14ac:dyDescent="0.25">
      <c r="A11" s="63" t="s">
        <v>91</v>
      </c>
      <c r="B11" s="64"/>
      <c r="C11" s="64"/>
      <c r="D11" s="65"/>
      <c r="E11" s="61">
        <v>2722.6</v>
      </c>
    </row>
    <row r="12" spans="1:9" ht="28.5" customHeight="1" x14ac:dyDescent="0.25">
      <c r="A12" s="63" t="s">
        <v>92</v>
      </c>
      <c r="B12" s="64"/>
      <c r="C12" s="64"/>
      <c r="D12" s="65"/>
      <c r="E12" s="61">
        <v>2847.3</v>
      </c>
    </row>
    <row r="13" spans="1:9" ht="27.75" customHeight="1" x14ac:dyDescent="0.25">
      <c r="A13" s="63" t="s">
        <v>93</v>
      </c>
      <c r="B13" s="64"/>
      <c r="C13" s="64"/>
      <c r="D13" s="65"/>
      <c r="E13" s="61">
        <v>6037.3</v>
      </c>
    </row>
    <row r="14" spans="1:9" ht="38.25" customHeight="1" x14ac:dyDescent="0.25">
      <c r="A14" s="63" t="s">
        <v>94</v>
      </c>
      <c r="B14" s="64"/>
      <c r="C14" s="64"/>
      <c r="D14" s="65"/>
      <c r="E14" s="61">
        <v>20566.8</v>
      </c>
    </row>
    <row r="15" spans="1:9" ht="42" customHeight="1" x14ac:dyDescent="0.25">
      <c r="A15" s="63" t="s">
        <v>95</v>
      </c>
      <c r="B15" s="64"/>
      <c r="C15" s="64"/>
      <c r="D15" s="65"/>
      <c r="E15" s="61">
        <v>3800</v>
      </c>
    </row>
    <row r="16" spans="1:9" ht="15.75" customHeight="1" x14ac:dyDescent="0.25">
      <c r="A16" s="63" t="s">
        <v>96</v>
      </c>
      <c r="B16" s="64"/>
      <c r="C16" s="64"/>
      <c r="D16" s="65"/>
      <c r="E16" s="61">
        <v>366.7</v>
      </c>
    </row>
    <row r="17" spans="1:5" ht="39" customHeight="1" x14ac:dyDescent="0.25">
      <c r="A17" s="63" t="s">
        <v>97</v>
      </c>
      <c r="B17" s="64"/>
      <c r="C17" s="64"/>
      <c r="D17" s="65"/>
      <c r="E17" s="61">
        <v>378.3</v>
      </c>
    </row>
    <row r="18" spans="1:5" ht="25.5" customHeight="1" x14ac:dyDescent="0.25">
      <c r="A18" s="63" t="s">
        <v>98</v>
      </c>
      <c r="B18" s="64"/>
      <c r="C18" s="64"/>
      <c r="D18" s="65"/>
      <c r="E18" s="61">
        <v>-247.9</v>
      </c>
    </row>
    <row r="19" spans="1:5" ht="12.75" customHeight="1" x14ac:dyDescent="0.25">
      <c r="A19" s="63" t="s">
        <v>99</v>
      </c>
      <c r="B19" s="64"/>
      <c r="C19" s="64"/>
      <c r="D19" s="65"/>
      <c r="E19" s="61">
        <v>248.7</v>
      </c>
    </row>
    <row r="20" spans="1:5" ht="15.75" customHeight="1" x14ac:dyDescent="0.25">
      <c r="A20" s="63" t="s">
        <v>100</v>
      </c>
      <c r="B20" s="64"/>
      <c r="C20" s="64"/>
      <c r="D20" s="65"/>
      <c r="E20" s="61">
        <v>2272.5</v>
      </c>
    </row>
    <row r="21" spans="1:5" ht="15.75" customHeight="1" x14ac:dyDescent="0.25">
      <c r="A21" s="63" t="s">
        <v>101</v>
      </c>
      <c r="B21" s="64"/>
      <c r="C21" s="64"/>
      <c r="D21" s="65"/>
      <c r="E21" s="61">
        <v>8869.6</v>
      </c>
    </row>
    <row r="22" spans="1:5" ht="30.75" customHeight="1" x14ac:dyDescent="0.25">
      <c r="A22" s="63" t="s">
        <v>102</v>
      </c>
      <c r="B22" s="64"/>
      <c r="C22" s="64"/>
      <c r="D22" s="65"/>
      <c r="E22" s="61">
        <v>18653.3</v>
      </c>
    </row>
    <row r="23" spans="1:5" ht="27" customHeight="1" x14ac:dyDescent="0.25">
      <c r="A23" s="63" t="s">
        <v>103</v>
      </c>
      <c r="B23" s="64"/>
      <c r="C23" s="64"/>
      <c r="D23" s="65"/>
      <c r="E23" s="61">
        <v>2766.3</v>
      </c>
    </row>
    <row r="24" spans="1:5" ht="30" customHeight="1" x14ac:dyDescent="0.25">
      <c r="A24" s="63" t="s">
        <v>104</v>
      </c>
      <c r="B24" s="64"/>
      <c r="C24" s="64"/>
      <c r="D24" s="65"/>
      <c r="E24" s="61">
        <v>47543.9</v>
      </c>
    </row>
    <row r="25" spans="1:5" ht="27.75" customHeight="1" x14ac:dyDescent="0.25">
      <c r="A25" s="63" t="s">
        <v>105</v>
      </c>
      <c r="B25" s="64"/>
      <c r="C25" s="64"/>
      <c r="D25" s="65"/>
      <c r="E25" s="61">
        <v>3551.1</v>
      </c>
    </row>
    <row r="26" spans="1:5" ht="26.25" customHeight="1" x14ac:dyDescent="0.25">
      <c r="A26" s="63" t="s">
        <v>106</v>
      </c>
      <c r="B26" s="64"/>
      <c r="C26" s="64"/>
      <c r="D26" s="65"/>
      <c r="E26" s="61">
        <v>189.8</v>
      </c>
    </row>
    <row r="27" spans="1:5" ht="18" customHeight="1" x14ac:dyDescent="0.25">
      <c r="A27" s="63" t="s">
        <v>107</v>
      </c>
      <c r="B27" s="64"/>
      <c r="C27" s="64"/>
      <c r="D27" s="65"/>
      <c r="E27" s="61">
        <v>3168.6</v>
      </c>
    </row>
    <row r="28" spans="1:5" ht="18.75" customHeight="1" x14ac:dyDescent="0.25">
      <c r="A28" s="63" t="s">
        <v>108</v>
      </c>
      <c r="B28" s="64"/>
      <c r="C28" s="64"/>
      <c r="D28" s="65"/>
      <c r="E28" s="61">
        <v>8421.9</v>
      </c>
    </row>
    <row r="29" spans="1:5" ht="19.5" customHeight="1" x14ac:dyDescent="0.25">
      <c r="A29" s="63" t="s">
        <v>109</v>
      </c>
      <c r="B29" s="64"/>
      <c r="C29" s="64"/>
      <c r="D29" s="65"/>
      <c r="E29" s="61">
        <v>547.29999999999995</v>
      </c>
    </row>
    <row r="30" spans="1:5" ht="55.5" customHeight="1" x14ac:dyDescent="0.25">
      <c r="A30" s="63" t="s">
        <v>110</v>
      </c>
      <c r="B30" s="64"/>
      <c r="C30" s="64"/>
      <c r="D30" s="65"/>
      <c r="E30" s="61">
        <v>5093</v>
      </c>
    </row>
    <row r="31" spans="1:5" ht="30.75" customHeight="1" x14ac:dyDescent="0.25">
      <c r="A31" s="63" t="s">
        <v>111</v>
      </c>
      <c r="B31" s="64"/>
      <c r="C31" s="64"/>
      <c r="D31" s="65"/>
      <c r="E31" s="61">
        <v>8809.1</v>
      </c>
    </row>
    <row r="32" spans="1:5" ht="16.5" customHeight="1" x14ac:dyDescent="0.25">
      <c r="A32" s="63" t="s">
        <v>112</v>
      </c>
      <c r="B32" s="64"/>
      <c r="C32" s="64"/>
      <c r="D32" s="65"/>
      <c r="E32" s="61">
        <v>400.2</v>
      </c>
    </row>
    <row r="33" spans="1:5" ht="18" customHeight="1" x14ac:dyDescent="0.25">
      <c r="A33" s="63" t="s">
        <v>113</v>
      </c>
      <c r="B33" s="64"/>
      <c r="C33" s="64"/>
      <c r="D33" s="65"/>
      <c r="E33" s="61">
        <v>2430.4</v>
      </c>
    </row>
    <row r="34" spans="1:5" ht="27" customHeight="1" x14ac:dyDescent="0.25">
      <c r="A34" s="63" t="s">
        <v>114</v>
      </c>
      <c r="B34" s="64"/>
      <c r="C34" s="64"/>
      <c r="D34" s="65"/>
      <c r="E34" s="61">
        <v>16.5</v>
      </c>
    </row>
    <row r="35" spans="1:5" ht="29.25" customHeight="1" x14ac:dyDescent="0.25">
      <c r="A35" s="63" t="s">
        <v>115</v>
      </c>
      <c r="B35" s="64"/>
      <c r="C35" s="64"/>
      <c r="D35" s="65"/>
      <c r="E35" s="61">
        <v>15.2</v>
      </c>
    </row>
    <row r="36" spans="1:5" ht="19.5" customHeight="1" x14ac:dyDescent="0.25">
      <c r="A36" s="63" t="s">
        <v>116</v>
      </c>
      <c r="B36" s="64"/>
      <c r="C36" s="64"/>
      <c r="D36" s="65"/>
      <c r="E36" s="61">
        <v>4283.3999999999996</v>
      </c>
    </row>
    <row r="37" spans="1:5" ht="24.75" customHeight="1" x14ac:dyDescent="0.25">
      <c r="A37" s="63" t="s">
        <v>117</v>
      </c>
      <c r="B37" s="64"/>
      <c r="C37" s="64"/>
      <c r="D37" s="65"/>
      <c r="E37" s="61">
        <v>60.4</v>
      </c>
    </row>
    <row r="38" spans="1:5" ht="24" customHeight="1" x14ac:dyDescent="0.25">
      <c r="A38" s="63" t="s">
        <v>118</v>
      </c>
      <c r="B38" s="64"/>
      <c r="C38" s="64"/>
      <c r="D38" s="65"/>
      <c r="E38" s="61">
        <v>4.7</v>
      </c>
    </row>
    <row r="39" spans="1:5" ht="27" customHeight="1" x14ac:dyDescent="0.25">
      <c r="A39" s="63" t="s">
        <v>119</v>
      </c>
      <c r="B39" s="64"/>
      <c r="C39" s="64"/>
      <c r="D39" s="65"/>
      <c r="E39" s="61">
        <v>4450</v>
      </c>
    </row>
    <row r="40" spans="1:5" ht="41.25" customHeight="1" x14ac:dyDescent="0.25">
      <c r="A40" s="63" t="s">
        <v>120</v>
      </c>
      <c r="B40" s="64"/>
      <c r="C40" s="64"/>
      <c r="D40" s="65"/>
      <c r="E40" s="61">
        <v>8749</v>
      </c>
    </row>
    <row r="41" spans="1:5" ht="43.5" customHeight="1" x14ac:dyDescent="0.25">
      <c r="A41" s="63" t="s">
        <v>121</v>
      </c>
      <c r="B41" s="64"/>
      <c r="C41" s="64"/>
      <c r="D41" s="65"/>
      <c r="E41" s="61">
        <v>3677.8</v>
      </c>
    </row>
    <row r="42" spans="1:5" ht="15.75" customHeight="1" x14ac:dyDescent="0.25">
      <c r="A42" s="63" t="s">
        <v>122</v>
      </c>
      <c r="B42" s="64"/>
      <c r="C42" s="64"/>
      <c r="D42" s="65"/>
      <c r="E42" s="61">
        <v>593.20000000000005</v>
      </c>
    </row>
    <row r="43" spans="1:5" ht="16.5" customHeight="1" x14ac:dyDescent="0.25">
      <c r="A43" s="63" t="s">
        <v>123</v>
      </c>
      <c r="B43" s="64"/>
      <c r="C43" s="64"/>
      <c r="D43" s="65"/>
      <c r="E43" s="61">
        <v>25459.9</v>
      </c>
    </row>
    <row r="44" spans="1:5" ht="15.75" customHeight="1" x14ac:dyDescent="0.25">
      <c r="A44" s="63" t="s">
        <v>124</v>
      </c>
      <c r="B44" s="64"/>
      <c r="C44" s="64"/>
      <c r="D44" s="65"/>
      <c r="E44" s="61">
        <v>1354.5</v>
      </c>
    </row>
    <row r="45" spans="1:5" ht="30.75" customHeight="1" x14ac:dyDescent="0.25">
      <c r="A45" s="63" t="s">
        <v>125</v>
      </c>
      <c r="B45" s="64"/>
      <c r="C45" s="64"/>
      <c r="D45" s="65"/>
      <c r="E45" s="61">
        <v>221.4</v>
      </c>
    </row>
    <row r="46" spans="1:5" ht="19.5" customHeight="1" x14ac:dyDescent="0.25">
      <c r="A46" s="63" t="s">
        <v>126</v>
      </c>
      <c r="B46" s="64"/>
      <c r="C46" s="64"/>
      <c r="D46" s="65"/>
      <c r="E46" s="61">
        <v>631.20000000000005</v>
      </c>
    </row>
    <row r="47" spans="1:5" ht="26.25" customHeight="1" x14ac:dyDescent="0.25">
      <c r="A47" s="63" t="s">
        <v>127</v>
      </c>
      <c r="B47" s="64"/>
      <c r="C47" s="64"/>
      <c r="D47" s="65"/>
      <c r="E47" s="61">
        <v>746.3</v>
      </c>
    </row>
    <row r="48" spans="1:5" ht="30" customHeight="1" x14ac:dyDescent="0.25">
      <c r="A48" s="63" t="s">
        <v>128</v>
      </c>
      <c r="B48" s="64"/>
      <c r="C48" s="64"/>
      <c r="D48" s="65"/>
      <c r="E48" s="61">
        <v>9681.5</v>
      </c>
    </row>
    <row r="49" spans="1:6" ht="26.25" customHeight="1" x14ac:dyDescent="0.25">
      <c r="A49" s="63" t="s">
        <v>129</v>
      </c>
      <c r="B49" s="64"/>
      <c r="C49" s="64"/>
      <c r="D49" s="65"/>
      <c r="E49" s="61">
        <v>52950</v>
      </c>
    </row>
    <row r="50" spans="1:6" ht="21" customHeight="1" x14ac:dyDescent="0.25">
      <c r="A50" s="63" t="s">
        <v>130</v>
      </c>
      <c r="B50" s="64"/>
      <c r="C50" s="64"/>
      <c r="D50" s="65"/>
      <c r="E50" s="61">
        <v>3228.2</v>
      </c>
    </row>
    <row r="51" spans="1:6" x14ac:dyDescent="0.25">
      <c r="A51" s="50" t="s">
        <v>5</v>
      </c>
      <c r="B51" s="51"/>
      <c r="C51" s="51"/>
      <c r="D51" s="51"/>
      <c r="E51" s="13">
        <f>'Муниципальные районы'!B29-Учреждения!E5+'Муниципальные районы'!B28</f>
        <v>1357256.1112800001</v>
      </c>
    </row>
    <row r="52" spans="1:6" x14ac:dyDescent="0.25">
      <c r="A52" s="15"/>
      <c r="B52" s="16"/>
      <c r="C52" s="16"/>
      <c r="D52" s="6"/>
      <c r="E52" s="17"/>
    </row>
    <row r="53" spans="1:6" x14ac:dyDescent="0.25">
      <c r="A53" s="52" t="s">
        <v>14</v>
      </c>
      <c r="B53" s="54" t="s">
        <v>6</v>
      </c>
      <c r="C53" s="55" t="s">
        <v>7</v>
      </c>
      <c r="D53" s="55"/>
      <c r="E53" s="55"/>
    </row>
    <row r="54" spans="1:6" ht="90" x14ac:dyDescent="0.25">
      <c r="A54" s="53"/>
      <c r="B54" s="54"/>
      <c r="C54" s="18" t="s">
        <v>8</v>
      </c>
      <c r="D54" s="18" t="s">
        <v>9</v>
      </c>
      <c r="E54" s="18" t="s">
        <v>10</v>
      </c>
    </row>
    <row r="55" spans="1:6" x14ac:dyDescent="0.25">
      <c r="A55" s="19" t="s">
        <v>55</v>
      </c>
      <c r="B55" s="42">
        <v>9903.4242599999998</v>
      </c>
      <c r="C55" s="42">
        <v>7925.1322499999997</v>
      </c>
      <c r="D55" s="42"/>
      <c r="E55" s="42">
        <v>832.73653000000002</v>
      </c>
      <c r="F55" s="41"/>
    </row>
    <row r="56" spans="1:6" x14ac:dyDescent="0.25">
      <c r="A56" s="19" t="s">
        <v>56</v>
      </c>
      <c r="B56" s="42">
        <v>1040</v>
      </c>
      <c r="C56" s="42">
        <v>1000</v>
      </c>
      <c r="D56" s="42"/>
      <c r="E56" s="42"/>
      <c r="F56" s="41"/>
    </row>
    <row r="57" spans="1:6" x14ac:dyDescent="0.25">
      <c r="A57" s="19" t="s">
        <v>57</v>
      </c>
      <c r="B57" s="42">
        <v>6021.28</v>
      </c>
      <c r="C57" s="42">
        <v>168</v>
      </c>
      <c r="D57" s="42">
        <v>25.704000000000001</v>
      </c>
      <c r="E57" s="42"/>
      <c r="F57" s="41"/>
    </row>
    <row r="58" spans="1:6" ht="30" x14ac:dyDescent="0.25">
      <c r="A58" s="19" t="s">
        <v>58</v>
      </c>
      <c r="B58" s="42">
        <v>8557.4568899999995</v>
      </c>
      <c r="C58" s="42">
        <v>1557.6870899999999</v>
      </c>
      <c r="D58" s="42"/>
      <c r="E58" s="42">
        <v>2834.6219999999998</v>
      </c>
      <c r="F58" s="41"/>
    </row>
    <row r="59" spans="1:6" x14ac:dyDescent="0.25">
      <c r="A59" s="19" t="s">
        <v>59</v>
      </c>
      <c r="B59" s="42">
        <v>26407.558229999999</v>
      </c>
      <c r="C59" s="42">
        <v>1847.1936599999999</v>
      </c>
      <c r="D59" s="42">
        <v>429.06200000000001</v>
      </c>
      <c r="E59" s="42"/>
      <c r="F59" s="41"/>
    </row>
    <row r="60" spans="1:6" x14ac:dyDescent="0.25">
      <c r="A60" s="19" t="s">
        <v>60</v>
      </c>
      <c r="B60" s="42">
        <v>419.2285</v>
      </c>
      <c r="C60" s="42">
        <v>322.2835</v>
      </c>
      <c r="D60" s="42"/>
      <c r="E60" s="42"/>
      <c r="F60" s="41"/>
    </row>
    <row r="61" spans="1:6" ht="30" x14ac:dyDescent="0.25">
      <c r="A61" s="19" t="s">
        <v>61</v>
      </c>
      <c r="B61" s="42">
        <v>21842.671900000001</v>
      </c>
      <c r="C61" s="42"/>
      <c r="D61" s="42"/>
      <c r="E61" s="42"/>
      <c r="F61" s="41"/>
    </row>
    <row r="62" spans="1:6" x14ac:dyDescent="0.25">
      <c r="A62" s="19" t="s">
        <v>62</v>
      </c>
      <c r="B62" s="42">
        <v>3241.0840699999999</v>
      </c>
      <c r="C62" s="42">
        <v>3000</v>
      </c>
      <c r="D62" s="42"/>
      <c r="E62" s="42"/>
      <c r="F62" s="41"/>
    </row>
    <row r="63" spans="1:6" x14ac:dyDescent="0.25">
      <c r="A63" s="19" t="s">
        <v>63</v>
      </c>
      <c r="B63" s="42">
        <v>64273.001259999997</v>
      </c>
      <c r="C63" s="42">
        <v>2105.61</v>
      </c>
      <c r="D63" s="42">
        <v>3482.7647000000002</v>
      </c>
      <c r="E63" s="42">
        <v>18281.572230000002</v>
      </c>
      <c r="F63" s="41"/>
    </row>
    <row r="64" spans="1:6" x14ac:dyDescent="0.25">
      <c r="A64" s="19" t="s">
        <v>64</v>
      </c>
      <c r="B64" s="42">
        <v>116845.90141000001</v>
      </c>
      <c r="C64" s="42">
        <v>1397.45172</v>
      </c>
      <c r="D64" s="42"/>
      <c r="E64" s="42">
        <v>244.75963999999999</v>
      </c>
      <c r="F64" s="41"/>
    </row>
    <row r="65" spans="1:6" x14ac:dyDescent="0.25">
      <c r="A65" s="19" t="s">
        <v>65</v>
      </c>
      <c r="B65" s="42">
        <v>242478.14966</v>
      </c>
      <c r="C65" s="42">
        <v>10875.63053</v>
      </c>
      <c r="D65" s="42">
        <v>4787.5769700000001</v>
      </c>
      <c r="E65" s="42">
        <v>43848.057610000003</v>
      </c>
      <c r="F65" s="41"/>
    </row>
    <row r="66" spans="1:6" ht="30" x14ac:dyDescent="0.25">
      <c r="A66" s="19" t="s">
        <v>66</v>
      </c>
      <c r="B66" s="42">
        <v>139198.00184000001</v>
      </c>
      <c r="C66" s="42">
        <v>15291.35853</v>
      </c>
      <c r="D66" s="42"/>
      <c r="E66" s="42">
        <v>47965.880069999999</v>
      </c>
      <c r="F66" s="41"/>
    </row>
    <row r="67" spans="1:6" x14ac:dyDescent="0.25">
      <c r="A67" s="19" t="s">
        <v>67</v>
      </c>
      <c r="B67" s="42">
        <v>15373.653190000001</v>
      </c>
      <c r="C67" s="42">
        <v>1350</v>
      </c>
      <c r="D67" s="42"/>
      <c r="E67" s="42"/>
      <c r="F67" s="41"/>
    </row>
    <row r="68" spans="1:6" x14ac:dyDescent="0.25">
      <c r="A68" s="19" t="s">
        <v>68</v>
      </c>
      <c r="B68" s="42">
        <v>27859.84347</v>
      </c>
      <c r="C68" s="42">
        <v>19520.375</v>
      </c>
      <c r="D68" s="42">
        <v>251.94552999999999</v>
      </c>
      <c r="E68" s="42"/>
      <c r="F68" s="41"/>
    </row>
    <row r="69" spans="1:6" x14ac:dyDescent="0.25">
      <c r="A69" s="19" t="s">
        <v>69</v>
      </c>
      <c r="B69" s="42">
        <v>2044.4993199999999</v>
      </c>
      <c r="C69" s="42">
        <v>1743.8073199999999</v>
      </c>
      <c r="D69" s="42"/>
      <c r="E69" s="42"/>
      <c r="F69" s="41"/>
    </row>
    <row r="70" spans="1:6" ht="30" x14ac:dyDescent="0.25">
      <c r="A70" s="19" t="s">
        <v>70</v>
      </c>
      <c r="B70" s="42">
        <v>28756.712879999999</v>
      </c>
      <c r="C70" s="42">
        <v>2100</v>
      </c>
      <c r="D70" s="42"/>
      <c r="E70" s="42"/>
      <c r="F70" s="41"/>
    </row>
    <row r="71" spans="1:6" x14ac:dyDescent="0.25">
      <c r="A71" s="19" t="s">
        <v>71</v>
      </c>
      <c r="B71" s="42">
        <v>14822.11693</v>
      </c>
      <c r="C71" s="42">
        <v>9302.1028299999998</v>
      </c>
      <c r="D71" s="42">
        <v>1801.44696</v>
      </c>
      <c r="E71" s="42">
        <v>1461.47388</v>
      </c>
      <c r="F71" s="41"/>
    </row>
    <row r="72" spans="1:6" x14ac:dyDescent="0.25">
      <c r="A72" s="19" t="s">
        <v>72</v>
      </c>
      <c r="B72" s="42">
        <v>337.13245000000001</v>
      </c>
      <c r="C72" s="42"/>
      <c r="D72" s="42"/>
      <c r="E72" s="42"/>
      <c r="F72" s="41"/>
    </row>
    <row r="73" spans="1:6" x14ac:dyDescent="0.25">
      <c r="A73" s="19" t="s">
        <v>73</v>
      </c>
      <c r="B73" s="42">
        <v>-33270.149299999997</v>
      </c>
      <c r="C73" s="42">
        <v>6113</v>
      </c>
      <c r="D73" s="42">
        <v>894.70772999999997</v>
      </c>
      <c r="E73" s="42"/>
      <c r="F73" s="41"/>
    </row>
    <row r="74" spans="1:6" ht="30" x14ac:dyDescent="0.25">
      <c r="A74" s="19" t="s">
        <v>74</v>
      </c>
      <c r="B74" s="42">
        <v>20259.494030000002</v>
      </c>
      <c r="C74" s="42">
        <v>11470</v>
      </c>
      <c r="D74" s="42"/>
      <c r="E74" s="42">
        <v>89.55</v>
      </c>
      <c r="F74" s="41"/>
    </row>
    <row r="75" spans="1:6" x14ac:dyDescent="0.25">
      <c r="A75" s="19" t="s">
        <v>75</v>
      </c>
      <c r="B75" s="42">
        <v>653.18349999999998</v>
      </c>
      <c r="C75" s="42"/>
      <c r="D75" s="42"/>
      <c r="E75" s="42"/>
      <c r="F75" s="41"/>
    </row>
    <row r="76" spans="1:6" x14ac:dyDescent="0.25">
      <c r="A76" s="19" t="s">
        <v>76</v>
      </c>
      <c r="B76" s="42">
        <v>963.1</v>
      </c>
      <c r="C76" s="42">
        <v>963.1</v>
      </c>
      <c r="D76" s="42"/>
      <c r="E76" s="42"/>
      <c r="F76" s="41"/>
    </row>
    <row r="77" spans="1:6" x14ac:dyDescent="0.25">
      <c r="A77" s="19" t="s">
        <v>77</v>
      </c>
      <c r="B77" s="42">
        <v>345.56403</v>
      </c>
      <c r="C77" s="42"/>
      <c r="D77" s="42"/>
      <c r="E77" s="42"/>
      <c r="F77" s="41"/>
    </row>
    <row r="78" spans="1:6" x14ac:dyDescent="0.25">
      <c r="A78" s="19" t="s">
        <v>78</v>
      </c>
      <c r="B78" s="42">
        <v>24396.190900000001</v>
      </c>
      <c r="C78" s="42">
        <v>18291.071380000001</v>
      </c>
      <c r="D78" s="42">
        <v>5474.5</v>
      </c>
      <c r="E78" s="42"/>
      <c r="F78" s="41"/>
    </row>
    <row r="79" spans="1:6" ht="30" x14ac:dyDescent="0.25">
      <c r="A79" s="19" t="s">
        <v>79</v>
      </c>
      <c r="B79" s="42">
        <v>113.80855</v>
      </c>
      <c r="C79" s="42">
        <v>89</v>
      </c>
      <c r="D79" s="42"/>
      <c r="E79" s="42"/>
      <c r="F79" s="41"/>
    </row>
    <row r="80" spans="1:6" x14ac:dyDescent="0.25">
      <c r="A80" s="19" t="s">
        <v>80</v>
      </c>
      <c r="B80" s="42">
        <v>7730.8505699999996</v>
      </c>
      <c r="C80" s="42">
        <v>147</v>
      </c>
      <c r="D80" s="42"/>
      <c r="E80" s="42"/>
      <c r="F80" s="41"/>
    </row>
    <row r="81" spans="1:6" x14ac:dyDescent="0.25">
      <c r="A81" s="19" t="s">
        <v>81</v>
      </c>
      <c r="B81" s="42">
        <v>102.29994000000001</v>
      </c>
      <c r="C81" s="42"/>
      <c r="D81" s="42"/>
      <c r="E81" s="42"/>
      <c r="F81" s="41"/>
    </row>
    <row r="82" spans="1:6" x14ac:dyDescent="0.25">
      <c r="A82" s="19" t="s">
        <v>82</v>
      </c>
      <c r="B82" s="42">
        <v>3111.1320599999999</v>
      </c>
      <c r="C82" s="42">
        <v>1111.6565800000001</v>
      </c>
      <c r="D82" s="42">
        <v>300</v>
      </c>
      <c r="E82" s="42"/>
      <c r="F82" s="41"/>
    </row>
    <row r="83" spans="1:6" x14ac:dyDescent="0.25">
      <c r="A83" s="19" t="s">
        <v>83</v>
      </c>
      <c r="B83" s="42">
        <v>168.60086999999999</v>
      </c>
      <c r="C83" s="42">
        <v>158.19389000000001</v>
      </c>
      <c r="D83" s="42"/>
      <c r="E83" s="42"/>
      <c r="F83" s="41"/>
    </row>
    <row r="84" spans="1:6" ht="30" x14ac:dyDescent="0.25">
      <c r="A84" s="19" t="s">
        <v>84</v>
      </c>
      <c r="B84" s="42">
        <v>1475.8607400000001</v>
      </c>
      <c r="C84" s="42">
        <v>1100</v>
      </c>
      <c r="D84" s="42"/>
      <c r="E84" s="42"/>
      <c r="F84" s="41"/>
    </row>
    <row r="85" spans="1:6" ht="30" x14ac:dyDescent="0.25">
      <c r="A85" s="19" t="s">
        <v>85</v>
      </c>
      <c r="B85" s="42">
        <v>876.35965999999996</v>
      </c>
      <c r="C85" s="42">
        <v>766.51706000000001</v>
      </c>
      <c r="D85" s="42">
        <v>-199.42</v>
      </c>
      <c r="E85" s="42"/>
      <c r="F85" s="41"/>
    </row>
    <row r="86" spans="1:6" ht="30" x14ac:dyDescent="0.25">
      <c r="A86" s="19" t="s">
        <v>86</v>
      </c>
      <c r="B86" s="42">
        <v>5791.6729999999998</v>
      </c>
      <c r="C86" s="42"/>
      <c r="D86" s="42"/>
      <c r="E86" s="42">
        <v>506.65</v>
      </c>
      <c r="F86" s="41"/>
    </row>
    <row r="87" spans="1:6" ht="30" x14ac:dyDescent="0.25">
      <c r="A87" s="19" t="s">
        <v>87</v>
      </c>
      <c r="B87" s="42">
        <v>2110.5384399999998</v>
      </c>
      <c r="C87" s="42">
        <v>2036</v>
      </c>
      <c r="D87" s="42">
        <v>-419.59354000000002</v>
      </c>
      <c r="E87" s="42">
        <v>229.5</v>
      </c>
      <c r="F87" s="41"/>
    </row>
    <row r="88" spans="1:6" x14ac:dyDescent="0.25">
      <c r="A88" s="20" t="s">
        <v>88</v>
      </c>
      <c r="B88" s="43">
        <v>764250.22325000004</v>
      </c>
      <c r="C88" s="43">
        <v>121752.17134</v>
      </c>
      <c r="D88" s="43">
        <v>16828.694350000002</v>
      </c>
      <c r="E88" s="43">
        <v>116294.80196</v>
      </c>
      <c r="F88" s="41"/>
    </row>
    <row r="89" spans="1:6" x14ac:dyDescent="0.25">
      <c r="B89" s="41"/>
      <c r="C89" s="41"/>
      <c r="D89" s="41"/>
      <c r="E89" s="41"/>
    </row>
  </sheetData>
  <mergeCells count="51">
    <mergeCell ref="A10:D10"/>
    <mergeCell ref="A19:D19"/>
    <mergeCell ref="A18:D18"/>
    <mergeCell ref="A13:D13"/>
    <mergeCell ref="A12:D12"/>
    <mergeCell ref="A11:D11"/>
    <mergeCell ref="A49:D49"/>
    <mergeCell ref="A48:D48"/>
    <mergeCell ref="A47:D47"/>
    <mergeCell ref="A46:D46"/>
    <mergeCell ref="A41:D41"/>
    <mergeCell ref="A40:D40"/>
    <mergeCell ref="A39:D39"/>
    <mergeCell ref="A45:D45"/>
    <mergeCell ref="A44:D44"/>
    <mergeCell ref="A43:D43"/>
    <mergeCell ref="A42:D42"/>
    <mergeCell ref="A33:D33"/>
    <mergeCell ref="A17:D17"/>
    <mergeCell ref="A16:D16"/>
    <mergeCell ref="A15:D15"/>
    <mergeCell ref="A14:D14"/>
    <mergeCell ref="A22:D22"/>
    <mergeCell ref="A21:D21"/>
    <mergeCell ref="A20:D20"/>
    <mergeCell ref="A26:D26"/>
    <mergeCell ref="A25:D25"/>
    <mergeCell ref="A24:D24"/>
    <mergeCell ref="A23:D23"/>
    <mergeCell ref="A30:D30"/>
    <mergeCell ref="A29:D29"/>
    <mergeCell ref="A28:D28"/>
    <mergeCell ref="A27:D27"/>
    <mergeCell ref="A50:D50"/>
    <mergeCell ref="A32:D32"/>
    <mergeCell ref="A31:D31"/>
    <mergeCell ref="A34:D34"/>
    <mergeCell ref="A38:D38"/>
    <mergeCell ref="A37:D37"/>
    <mergeCell ref="A36:D36"/>
    <mergeCell ref="A35:D35"/>
    <mergeCell ref="A1:E1"/>
    <mergeCell ref="A2:E2"/>
    <mergeCell ref="A5:D5"/>
    <mergeCell ref="A51:D51"/>
    <mergeCell ref="A53:A54"/>
    <mergeCell ref="B53:B54"/>
    <mergeCell ref="C53:E53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topLeftCell="A18" zoomScaleNormal="100" zoomScaleSheetLayoutView="100" workbookViewId="0">
      <selection activeCell="B29" sqref="B29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54</v>
      </c>
      <c r="C1" s="29" t="s">
        <v>13</v>
      </c>
    </row>
    <row r="2" spans="1:20" x14ac:dyDescent="0.25">
      <c r="A2" s="30" t="str">
        <f>TEXT(EndData2,"[$-FC19]ДД.ММ.ГГГ")</f>
        <v>17.12.2021</v>
      </c>
      <c r="B2" s="30">
        <f>A2+1</f>
        <v>44548</v>
      </c>
      <c r="C2" s="26" t="str">
        <f>TEXT(B2,"[$-FC19]ДД.ММ.ГГГ")</f>
        <v>18.12.2021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/>
      <c r="D4" s="24"/>
      <c r="E4" s="24"/>
      <c r="F4" s="24"/>
      <c r="G4" s="24">
        <v>22792.83337</v>
      </c>
      <c r="H4" s="24"/>
      <c r="I4" s="24">
        <v>7731</v>
      </c>
      <c r="J4" s="24"/>
      <c r="K4" s="24">
        <v>6379.75</v>
      </c>
      <c r="L4" s="24"/>
      <c r="M4" s="24"/>
      <c r="N4" s="24"/>
      <c r="O4" s="24"/>
      <c r="P4" s="44">
        <v>36903.58337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46652.908609999999</v>
      </c>
      <c r="C5" s="24">
        <v>1500</v>
      </c>
      <c r="D5" s="24">
        <v>7593.9209300000002</v>
      </c>
      <c r="E5" s="24"/>
      <c r="F5" s="24"/>
      <c r="G5" s="24"/>
      <c r="H5" s="24">
        <v>8500</v>
      </c>
      <c r="I5" s="24"/>
      <c r="J5" s="24"/>
      <c r="K5" s="24">
        <v>7965.55393</v>
      </c>
      <c r="L5" s="24">
        <v>1000</v>
      </c>
      <c r="M5" s="24"/>
      <c r="N5" s="24">
        <v>3419.0910600000002</v>
      </c>
      <c r="O5" s="24">
        <v>1830.79721</v>
      </c>
      <c r="P5" s="44">
        <v>78462.271739999996</v>
      </c>
      <c r="Q5" s="32"/>
      <c r="R5" s="32"/>
      <c r="S5" s="32"/>
      <c r="T5" s="32"/>
    </row>
    <row r="6" spans="1:20" ht="102.75" x14ac:dyDescent="0.25">
      <c r="A6" s="21" t="s">
        <v>33</v>
      </c>
      <c r="B6" s="24">
        <v>8725.1144700000004</v>
      </c>
      <c r="C6" s="24">
        <v>6319.5563899999997</v>
      </c>
      <c r="D6" s="24">
        <v>1401.15345</v>
      </c>
      <c r="E6" s="24"/>
      <c r="F6" s="24"/>
      <c r="G6" s="24"/>
      <c r="H6" s="24"/>
      <c r="I6" s="24"/>
      <c r="J6" s="24">
        <v>1E-3</v>
      </c>
      <c r="K6" s="24">
        <v>1301.8217</v>
      </c>
      <c r="L6" s="24"/>
      <c r="M6" s="24"/>
      <c r="N6" s="24">
        <v>1782</v>
      </c>
      <c r="O6" s="24"/>
      <c r="P6" s="44">
        <v>19529.647010000001</v>
      </c>
      <c r="Q6" s="32"/>
      <c r="R6" s="32"/>
      <c r="S6" s="32"/>
      <c r="T6" s="32"/>
    </row>
    <row r="7" spans="1:20" ht="92.25" customHeight="1" x14ac:dyDescent="0.25">
      <c r="A7" s="21" t="s">
        <v>34</v>
      </c>
      <c r="B7" s="24">
        <v>16167.63355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16167.63355</v>
      </c>
      <c r="Q7" s="32"/>
      <c r="R7" s="32"/>
      <c r="S7" s="32"/>
      <c r="T7" s="32"/>
    </row>
    <row r="8" spans="1:20" ht="78" customHeight="1" x14ac:dyDescent="0.25">
      <c r="A8" s="21" t="s">
        <v>35</v>
      </c>
      <c r="B8" s="24"/>
      <c r="C8" s="24">
        <v>-14.43094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-14.43094</v>
      </c>
      <c r="Q8" s="32"/>
      <c r="R8" s="32"/>
      <c r="S8" s="32"/>
      <c r="T8" s="32"/>
    </row>
    <row r="9" spans="1:20" ht="294.75" customHeight="1" x14ac:dyDescent="0.25">
      <c r="A9" s="21" t="s">
        <v>36</v>
      </c>
      <c r="B9" s="24"/>
      <c r="C9" s="24"/>
      <c r="D9" s="24"/>
      <c r="E9" s="24"/>
      <c r="F9" s="24"/>
      <c r="G9" s="24"/>
      <c r="H9" s="24">
        <v>0.92437000000000002</v>
      </c>
      <c r="I9" s="24"/>
      <c r="J9" s="24"/>
      <c r="K9" s="24"/>
      <c r="L9" s="24"/>
      <c r="M9" s="24">
        <v>-146.79764</v>
      </c>
      <c r="N9" s="24"/>
      <c r="O9" s="24"/>
      <c r="P9" s="44">
        <v>-145.87326999999999</v>
      </c>
      <c r="Q9" s="32"/>
      <c r="R9" s="32"/>
      <c r="S9" s="32"/>
      <c r="T9" s="32"/>
    </row>
    <row r="10" spans="1:20" ht="153.75" x14ac:dyDescent="0.25">
      <c r="A10" s="21" t="s">
        <v>37</v>
      </c>
      <c r="B10" s="24"/>
      <c r="C10" s="24"/>
      <c r="D10" s="24"/>
      <c r="E10" s="24">
        <v>-968.71734000000004</v>
      </c>
      <c r="F10" s="24">
        <v>2859.4810000000002</v>
      </c>
      <c r="G10" s="24"/>
      <c r="H10" s="24"/>
      <c r="I10" s="24"/>
      <c r="J10" s="24"/>
      <c r="K10" s="24"/>
      <c r="L10" s="24"/>
      <c r="M10" s="24"/>
      <c r="N10" s="24"/>
      <c r="O10" s="24"/>
      <c r="P10" s="44">
        <v>1890.7636600000001</v>
      </c>
      <c r="Q10" s="32"/>
      <c r="R10" s="32"/>
      <c r="S10" s="32"/>
      <c r="T10" s="32"/>
    </row>
    <row r="11" spans="1:20" ht="90" x14ac:dyDescent="0.25">
      <c r="A11" s="21" t="s">
        <v>38</v>
      </c>
      <c r="B11" s="24">
        <v>1600</v>
      </c>
      <c r="C11" s="24"/>
      <c r="D11" s="24"/>
      <c r="E11" s="24"/>
      <c r="F11" s="24">
        <v>129.02615</v>
      </c>
      <c r="G11" s="24"/>
      <c r="H11" s="24"/>
      <c r="I11" s="24"/>
      <c r="J11" s="24"/>
      <c r="K11" s="24"/>
      <c r="L11" s="24"/>
      <c r="M11" s="24"/>
      <c r="N11" s="24"/>
      <c r="O11" s="24"/>
      <c r="P11" s="44">
        <v>1729.0261499999999</v>
      </c>
      <c r="Q11" s="32"/>
      <c r="R11" s="32"/>
      <c r="S11" s="32"/>
      <c r="T11" s="32"/>
    </row>
    <row r="12" spans="1:20" ht="115.5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>
        <v>20.098839999999999</v>
      </c>
      <c r="J12" s="24"/>
      <c r="K12" s="24"/>
      <c r="L12" s="24"/>
      <c r="M12" s="24"/>
      <c r="N12" s="24"/>
      <c r="O12" s="24"/>
      <c r="P12" s="44">
        <v>20.098839999999999</v>
      </c>
      <c r="Q12" s="32"/>
      <c r="R12" s="32"/>
      <c r="S12" s="32"/>
      <c r="T12" s="32"/>
    </row>
    <row r="13" spans="1:20" ht="115.5" x14ac:dyDescent="0.25">
      <c r="A13" s="21" t="s">
        <v>40</v>
      </c>
      <c r="B13" s="24"/>
      <c r="C13" s="24"/>
      <c r="D13" s="24"/>
      <c r="E13" s="24"/>
      <c r="F13" s="24">
        <v>688.34199999999998</v>
      </c>
      <c r="G13" s="24"/>
      <c r="H13" s="24"/>
      <c r="I13" s="24">
        <v>2098.0189999999998</v>
      </c>
      <c r="J13" s="24"/>
      <c r="K13" s="24"/>
      <c r="L13" s="24"/>
      <c r="M13" s="24"/>
      <c r="N13" s="24"/>
      <c r="O13" s="24"/>
      <c r="P13" s="44">
        <v>2786.3609999999999</v>
      </c>
      <c r="Q13" s="32"/>
      <c r="R13" s="32"/>
      <c r="S13" s="32"/>
      <c r="T13" s="32"/>
    </row>
    <row r="14" spans="1:20" ht="64.5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>
        <v>-2164.9040399999999</v>
      </c>
      <c r="K14" s="24"/>
      <c r="L14" s="24"/>
      <c r="M14" s="24">
        <v>-154.92862</v>
      </c>
      <c r="N14" s="24"/>
      <c r="O14" s="24"/>
      <c r="P14" s="44">
        <v>-2319.83266</v>
      </c>
      <c r="Q14" s="32"/>
      <c r="R14" s="32"/>
      <c r="S14" s="32"/>
      <c r="T14" s="32"/>
    </row>
    <row r="15" spans="1:20" ht="90" x14ac:dyDescent="0.25">
      <c r="A15" s="21" t="s">
        <v>42</v>
      </c>
      <c r="B15" s="24"/>
      <c r="C15" s="24"/>
      <c r="D15" s="24"/>
      <c r="E15" s="24"/>
      <c r="F15" s="24">
        <v>11</v>
      </c>
      <c r="G15" s="24"/>
      <c r="H15" s="24"/>
      <c r="I15" s="24"/>
      <c r="J15" s="24"/>
      <c r="K15" s="24"/>
      <c r="L15" s="24"/>
      <c r="M15" s="24"/>
      <c r="N15" s="24"/>
      <c r="O15" s="24"/>
      <c r="P15" s="44">
        <v>11</v>
      </c>
      <c r="Q15" s="32"/>
      <c r="R15" s="32"/>
      <c r="S15" s="32"/>
      <c r="T15" s="32"/>
    </row>
    <row r="16" spans="1:20" ht="77.25" x14ac:dyDescent="0.25">
      <c r="A16" s="21" t="s">
        <v>43</v>
      </c>
      <c r="B16" s="24">
        <v>2861.8963800000001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2861.8963800000001</v>
      </c>
      <c r="Q16" s="32"/>
      <c r="R16" s="32"/>
      <c r="S16" s="32"/>
      <c r="T16" s="32"/>
    </row>
    <row r="17" spans="1:20" ht="51.75" x14ac:dyDescent="0.25">
      <c r="A17" s="21" t="s">
        <v>44</v>
      </c>
      <c r="B17" s="24">
        <v>48.375</v>
      </c>
      <c r="C17" s="24"/>
      <c r="D17" s="24"/>
      <c r="E17" s="24"/>
      <c r="F17" s="24"/>
      <c r="G17" s="24">
        <v>115.944</v>
      </c>
      <c r="H17" s="24"/>
      <c r="I17" s="24"/>
      <c r="J17" s="24"/>
      <c r="K17" s="24"/>
      <c r="L17" s="24"/>
      <c r="M17" s="24"/>
      <c r="N17" s="24">
        <v>65.257999999999996</v>
      </c>
      <c r="O17" s="24"/>
      <c r="P17" s="44">
        <v>229.577</v>
      </c>
      <c r="Q17" s="32"/>
      <c r="R17" s="32"/>
      <c r="S17" s="32"/>
      <c r="T17" s="32"/>
    </row>
    <row r="18" spans="1:20" ht="77.25" x14ac:dyDescent="0.25">
      <c r="A18" s="21" t="s">
        <v>45</v>
      </c>
      <c r="B18" s="24"/>
      <c r="C18" s="24"/>
      <c r="D18" s="24"/>
      <c r="E18" s="24"/>
      <c r="F18" s="24"/>
      <c r="G18" s="24">
        <v>-14.553000000000001</v>
      </c>
      <c r="H18" s="24"/>
      <c r="I18" s="24"/>
      <c r="J18" s="24"/>
      <c r="K18" s="24"/>
      <c r="L18" s="24"/>
      <c r="M18" s="24"/>
      <c r="N18" s="24"/>
      <c r="O18" s="24"/>
      <c r="P18" s="44">
        <v>-14.553000000000001</v>
      </c>
      <c r="Q18" s="32"/>
      <c r="R18" s="32"/>
      <c r="S18" s="32"/>
      <c r="T18" s="32"/>
    </row>
    <row r="19" spans="1:20" ht="39" x14ac:dyDescent="0.25">
      <c r="A19" s="21" t="s">
        <v>46</v>
      </c>
      <c r="B19" s="24"/>
      <c r="C19" s="24"/>
      <c r="D19" s="24"/>
      <c r="E19" s="24"/>
      <c r="F19" s="24"/>
      <c r="G19" s="24"/>
      <c r="H19" s="24">
        <v>-1.0000000000000001E-5</v>
      </c>
      <c r="I19" s="24"/>
      <c r="J19" s="24"/>
      <c r="K19" s="24"/>
      <c r="L19" s="24"/>
      <c r="M19" s="24"/>
      <c r="N19" s="24"/>
      <c r="O19" s="24"/>
      <c r="P19" s="44">
        <v>-1.0000000000000001E-5</v>
      </c>
      <c r="Q19" s="32"/>
      <c r="R19" s="32"/>
      <c r="S19" s="32"/>
      <c r="T19" s="32"/>
    </row>
    <row r="20" spans="1:20" ht="77.25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>
        <v>64646.152629999997</v>
      </c>
      <c r="K20" s="24"/>
      <c r="L20" s="24"/>
      <c r="M20" s="24"/>
      <c r="N20" s="24"/>
      <c r="O20" s="24"/>
      <c r="P20" s="44">
        <v>64646.152629999997</v>
      </c>
      <c r="Q20" s="32"/>
      <c r="R20" s="32"/>
      <c r="S20" s="32"/>
      <c r="T20" s="32"/>
    </row>
    <row r="21" spans="1:20" ht="39" x14ac:dyDescent="0.25">
      <c r="A21" s="21" t="s">
        <v>48</v>
      </c>
      <c r="B21" s="24"/>
      <c r="C21" s="24">
        <v>271.96298999999999</v>
      </c>
      <c r="D21" s="24">
        <v>30.2181</v>
      </c>
      <c r="E21" s="24"/>
      <c r="F21" s="24"/>
      <c r="G21" s="24"/>
      <c r="H21" s="24">
        <v>60.436219999999999</v>
      </c>
      <c r="I21" s="24"/>
      <c r="J21" s="24"/>
      <c r="K21" s="24"/>
      <c r="L21" s="24"/>
      <c r="M21" s="24"/>
      <c r="N21" s="24"/>
      <c r="O21" s="24"/>
      <c r="P21" s="44">
        <v>362.61730999999997</v>
      </c>
      <c r="Q21" s="32"/>
      <c r="R21" s="32"/>
      <c r="S21" s="32"/>
      <c r="T21" s="32"/>
    </row>
    <row r="22" spans="1:20" ht="26.25" x14ac:dyDescent="0.25">
      <c r="A22" s="21" t="s">
        <v>49</v>
      </c>
      <c r="B22" s="24"/>
      <c r="C22" s="24"/>
      <c r="D22" s="24"/>
      <c r="E22" s="24">
        <v>51.274299999999997</v>
      </c>
      <c r="F22" s="24"/>
      <c r="G22" s="24"/>
      <c r="H22" s="24"/>
      <c r="I22" s="24"/>
      <c r="J22" s="24">
        <v>1E-4</v>
      </c>
      <c r="K22" s="24"/>
      <c r="L22" s="24"/>
      <c r="M22" s="24"/>
      <c r="N22" s="24"/>
      <c r="O22" s="24"/>
      <c r="P22" s="44">
        <v>51.2744</v>
      </c>
      <c r="Q22" s="32"/>
      <c r="R22" s="32"/>
      <c r="S22" s="32"/>
      <c r="T22" s="32"/>
    </row>
    <row r="23" spans="1:20" ht="39" x14ac:dyDescent="0.25">
      <c r="A23" s="21" t="s">
        <v>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v>-12.329689999999999</v>
      </c>
      <c r="P23" s="44">
        <v>-12.329689999999999</v>
      </c>
      <c r="Q23" s="32"/>
      <c r="R23" s="32"/>
      <c r="S23" s="32"/>
      <c r="T23" s="32"/>
    </row>
    <row r="24" spans="1:20" ht="64.5" x14ac:dyDescent="0.25">
      <c r="A24" s="21" t="s">
        <v>51</v>
      </c>
      <c r="B24" s="24">
        <v>1400</v>
      </c>
      <c r="C24" s="24">
        <v>5114.6498899999997</v>
      </c>
      <c r="D24" s="24"/>
      <c r="E24" s="24"/>
      <c r="F24" s="24"/>
      <c r="G24" s="24"/>
      <c r="H24" s="24">
        <v>19.04759</v>
      </c>
      <c r="I24" s="24"/>
      <c r="J24" s="24"/>
      <c r="K24" s="24"/>
      <c r="L24" s="24">
        <v>632.11851999999999</v>
      </c>
      <c r="M24" s="24"/>
      <c r="N24" s="24"/>
      <c r="O24" s="24">
        <v>30.106960000000001</v>
      </c>
      <c r="P24" s="44">
        <v>7195.9229599999999</v>
      </c>
      <c r="Q24" s="32"/>
      <c r="R24" s="32"/>
      <c r="S24" s="32"/>
      <c r="T24" s="32"/>
    </row>
    <row r="25" spans="1:20" ht="39" x14ac:dyDescent="0.25">
      <c r="A25" s="21" t="s">
        <v>52</v>
      </c>
      <c r="B25" s="24"/>
      <c r="C25" s="24">
        <v>1430.3320000000001</v>
      </c>
      <c r="D25" s="24"/>
      <c r="E25" s="24"/>
      <c r="F25" s="24">
        <v>-51.106000000000002</v>
      </c>
      <c r="G25" s="24">
        <v>204.298</v>
      </c>
      <c r="H25" s="24"/>
      <c r="I25" s="24">
        <v>59.412599999999998</v>
      </c>
      <c r="J25" s="24"/>
      <c r="K25" s="24">
        <v>91.403999999999996</v>
      </c>
      <c r="L25" s="24">
        <v>-782.80799999999999</v>
      </c>
      <c r="M25" s="24"/>
      <c r="N25" s="24"/>
      <c r="O25" s="24">
        <v>-22.850999999999999</v>
      </c>
      <c r="P25" s="44">
        <v>928.6816</v>
      </c>
      <c r="Q25" s="32"/>
      <c r="R25" s="32"/>
      <c r="S25" s="32"/>
      <c r="T25" s="32"/>
    </row>
    <row r="26" spans="1:20" x14ac:dyDescent="0.25">
      <c r="A26" s="22" t="s">
        <v>53</v>
      </c>
      <c r="B26" s="25">
        <v>77455.928010000003</v>
      </c>
      <c r="C26" s="25">
        <v>14622.07033</v>
      </c>
      <c r="D26" s="25">
        <v>9025.2924800000001</v>
      </c>
      <c r="E26" s="25">
        <v>-917.44304</v>
      </c>
      <c r="F26" s="25">
        <v>3636.7431499999998</v>
      </c>
      <c r="G26" s="25">
        <v>23098.522369999999</v>
      </c>
      <c r="H26" s="25">
        <v>8580.4081700000006</v>
      </c>
      <c r="I26" s="25">
        <v>9908.5304400000005</v>
      </c>
      <c r="J26" s="25">
        <v>62481.249689999997</v>
      </c>
      <c r="K26" s="25">
        <v>15738.529630000001</v>
      </c>
      <c r="L26" s="25">
        <v>849.31052</v>
      </c>
      <c r="M26" s="25">
        <v>-301.72626000000002</v>
      </c>
      <c r="N26" s="25">
        <v>5266.3490599999996</v>
      </c>
      <c r="O26" s="25">
        <v>1825.7234800000001</v>
      </c>
      <c r="P26" s="44">
        <v>231269.48803000001</v>
      </c>
      <c r="Q26" s="40"/>
      <c r="R26" s="40"/>
      <c r="S26" s="40"/>
      <c r="T26" s="40"/>
    </row>
    <row r="27" spans="1:20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20" x14ac:dyDescent="0.25">
      <c r="A28" s="36" t="s">
        <v>30</v>
      </c>
      <c r="B28" s="45">
        <f>P26+Учреждения!B88</f>
        <v>995519.71128000005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20" ht="32.25" customHeight="1" x14ac:dyDescent="0.25">
      <c r="A29" s="36" t="str">
        <f>CONCATENATE("Остатки бюджетных средств на ",C2,"г.")</f>
        <v>Остатки бюджетных средств на 18.12.2021г.</v>
      </c>
      <c r="B29" s="45">
        <v>636581.1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2021-12-22T02:08:57Z</dcterms:modified>
</cp:coreProperties>
</file>