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Бюджетополучатели!$F$75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Бюджетополучатели!$82:$83</definedName>
    <definedName name="_xlnm.Print_Titles" localSheetId="1">'Муниципальные районы'!$1:$3</definedName>
    <definedName name="_xlnm.Print_Area" localSheetId="0">Бюджетополучатели!$A$1:$E$121</definedName>
    <definedName name="_xlnm.Print_Area" localSheetId="1">'Муниципальные районы'!$A$1:$P$54</definedName>
  </definedNames>
  <calcPr calcId="162913" refMode="R1C1"/>
</workbook>
</file>

<file path=xl/calcChain.xml><?xml version="1.0" encoding="utf-8"?>
<calcChain xmlns="http://schemas.openxmlformats.org/spreadsheetml/2006/main">
  <c r="D6" i="1" l="1"/>
  <c r="D75" i="1"/>
  <c r="D76" i="1"/>
  <c r="D8" i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<sst xmlns="http://schemas.openxmlformats.org/spreadsheetml/2006/main" count="189" uniqueCount="188">
  <si>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</si>
  <si>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</si>
  <si>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</si>
  <si>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</si>
  <si>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</si>
  <si>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</si>
  <si>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</si>
  <si>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</si>
  <si>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</si>
  <si>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</si>
  <si>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</si>
  <si>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</si>
  <si>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</si>
  <si>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</si>
  <si>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</si>
  <si>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</si>
  <si>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</si>
  <si>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</si>
  <si>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</si>
  <si>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</si>
  <si>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</si>
  <si>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</si>
  <si>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</si>
  <si>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</si>
  <si>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</si>
  <si>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</si>
  <si>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</si>
  <si>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</si>
  <si>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</si>
  <si>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</si>
  <si>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</si>
  <si>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</si>
  <si>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</si>
  <si>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</si>
  <si>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01.01.2021</t>
  </si>
  <si>
    <t>01.12.2021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</si>
  <si>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</si>
  <si>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</si>
  <si>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</si>
  <si>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</si>
  <si>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</si>
  <si>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</si>
  <si>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</si>
  <si>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</si>
  <si>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</si>
  <si>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</si>
  <si>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</si>
  <si>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</si>
  <si>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</si>
  <si>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</si>
  <si>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</si>
  <si>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</si>
  <si>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</si>
  <si>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</si>
  <si>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</si>
  <si>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</si>
  <si>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</si>
  <si>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</si>
  <si>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</si>
  <si>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</si>
  <si>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</si>
  <si>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</si>
  <si>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</si>
  <si>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</si>
  <si>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</si>
  <si>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</si>
  <si>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</si>
  <si>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</si>
  <si>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</si>
  <si>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</si>
  <si>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</si>
  <si>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</si>
  <si>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</si>
  <si>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Государственная поддержка отрасли культуры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</si>
  <si>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</si>
  <si>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</si>
  <si>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</si>
  <si>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</si>
  <si>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</si>
  <si>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</si>
  <si>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</si>
  <si>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</si>
  <si>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Поддержка экономического и социального развития коренных малочисленных народов Севера, Сибири и Дальнего Востока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</si>
  <si>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</si>
  <si>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</si>
  <si>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</si>
  <si>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</si>
  <si>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</si>
  <si>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</si>
  <si>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</si>
  <si>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</si>
  <si>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</si>
  <si>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</si>
  <si>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</si>
  <si>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</si>
  <si>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</si>
  <si>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</si>
  <si>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</si>
  <si>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</si>
  <si>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</si>
  <si>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</si>
  <si>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</si>
  <si>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</si>
  <si>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</si>
  <si>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</si>
  <si>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</si>
  <si>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</si>
  <si>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</si>
  <si>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</si>
  <si>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</si>
  <si>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</si>
  <si>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</si>
  <si>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</si>
  <si>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</si>
  <si>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</si>
  <si>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</si>
  <si>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</si>
  <si>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</si>
  <si>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</si>
  <si>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30.11.2021</t>
  </si>
  <si>
    <t>01.11.2021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</si>
  <si>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</si>
  <si>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</si>
  <si>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</si>
  <si>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</si>
  <si>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</si>
  <si>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</si>
  <si>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</si>
  <si>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</si>
  <si>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</si>
  <si>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</si>
  <si>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</si>
  <si>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</si>
  <si>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</si>
  <si>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</si>
  <si>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</si>
  <si>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</si>
  <si>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</si>
  <si>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</si>
  <si>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</si>
  <si>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</si>
  <si>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</si>
  <si>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</si>
  <si>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на софинансирование расходных обязательств субъектов Российской Федерации, возникающих при модернизации лабораторий медицинских организаций субъектов Российской Федерации, осуществляющих диагностику инфекционных болезней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</si>
  <si>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</si>
  <si>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</si>
  <si>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</si>
  <si>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создание системы поддержки фермеров и развитие сельской кооперации</t>
  </si>
  <si>
    <t>Субсидии бюджетам на реализацию мероприятий по обеспечению жильем молодых семей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</si>
  <si>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</si>
  <si>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</si>
  <si>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</si>
  <si>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</si>
  <si>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</si>
  <si>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</si>
  <si>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государственную поддержку малого и среднего предпринимательства в субъектах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</si>
  <si>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</si>
  <si>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</si>
  <si>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</si>
  <si>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</si>
  <si>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</si>
  <si>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</si>
  <si>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</si>
  <si>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</si>
  <si>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</si>
  <si>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</si>
  <si>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</si>
  <si>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</si>
  <si>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</si>
  <si>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</si>
  <si>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</si>
  <si>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</si>
  <si>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</si>
  <si>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</si>
  <si>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</si>
  <si>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</si>
  <si>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</si>
  <si>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</si>
  <si>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</si>
  <si>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</si>
  <si>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</si>
  <si>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</si>
  <si>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</si>
  <si>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</si>
  <si>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</si>
  <si>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</si>
  <si>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в бюджеты субъектов Российской Федерации</t>
  </si>
  <si>
    <t>Остаток средств на 01.12.2021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</si>
</sst>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3" fillId="0" borderId="0" applyNumberFormat="0" applyBorder="0" applyAlignment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9" fontId="17" fillId="0" borderId="3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3" xfId="0" applyFont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0" fillId="0" borderId="0" xfId="0"/>
    <xf numFmtId="164" fontId="2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 vertical="top" wrapText="1"/>
    </xf>
    <xf numFmtId="0" fontId="20" fillId="0" borderId="0" xfId="0" applyFont="1"/>
    <xf numFmtId="164" fontId="3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top" wrapText="1"/>
    </xf>
    <xf numFmtId="164" fontId="24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23" fillId="0" borderId="0" xfId="1"/>
    <xf numFmtId="0" fontId="23" fillId="0" borderId="0" xfId="1" applyAlignment="1">
      <alignment wrapText="1"/>
    </xf>
    <xf numFmtId="0" fontId="0" fillId="0" borderId="0" xfId="0" applyAlignment="1">
      <alignment wrapText="1"/>
    </xf>
    <xf numFmtId="4" fontId="7" fillId="0" borderId="3" xfId="1" applyNumberFormat="1" applyFont="1" applyFill="1" applyBorder="1" applyProtection="1"/>
    <xf numFmtId="4" fontId="7" fillId="0" borderId="3" xfId="1" applyNumberFormat="1" applyFont="1" applyFill="1" applyBorder="1" applyAlignment="1" applyProtection="1">
      <alignment wrapText="1"/>
    </xf>
    <xf numFmtId="0" fontId="7" fillId="0" borderId="3" xfId="1" applyFont="1" applyFill="1" applyBorder="1" applyAlignment="1" applyProtection="1">
      <alignment wrapText="1"/>
    </xf>
    <xf numFmtId="0" fontId="22" fillId="0" borderId="3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164" fontId="18" fillId="0" borderId="1" xfId="0" applyNumberFormat="1" applyFont="1" applyFill="1" applyBorder="1" applyAlignment="1">
      <alignment horizontal="left" wrapText="1"/>
    </xf>
    <xf numFmtId="164" fontId="18" fillId="0" borderId="2" xfId="0" applyNumberFormat="1" applyFont="1" applyFill="1" applyBorder="1" applyAlignment="1">
      <alignment horizontal="left" wrapText="1"/>
    </xf>
    <xf numFmtId="164" fontId="18" fillId="0" borderId="6" xfId="0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view="pageBreakPreview" zoomScaleNormal="100" zoomScaleSheetLayoutView="100" workbookViewId="0">
      <selection activeCell="E83" sqref="E83"/>
    </sheetView>
  </sheetViews>
  <sheetFormatPr defaultRowHeight="15" x14ac:dyDescent="0.25"/>
  <cols>
    <col min="1" max="1" width="69.28515625" customWidth="1"/>
    <col min="2" max="2" width="24.42578125" customWidth="1"/>
    <col min="3" max="3" width="26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15" ht="15.75" x14ac:dyDescent="0.25">
      <c r="A1" s="60" t="s">
        <v>9</v>
      </c>
      <c r="B1" s="60"/>
      <c r="C1" s="60"/>
      <c r="D1" s="60"/>
      <c r="E1" s="33"/>
      <c r="F1" s="20" t="s">
        <v>120</v>
      </c>
      <c r="G1" s="21" t="str">
        <f>TEXT(F1,"[$-FC19]ММ")</f>
        <v>11</v>
      </c>
      <c r="H1" s="21" t="str">
        <f>TEXT(F1,"[$-FC19]ДД.ММ.ГГГ \г")</f>
        <v>01.11.2021 г</v>
      </c>
      <c r="I1" s="21" t="str">
        <f>TEXT(F1,"[$-FC19]ГГГГ")</f>
        <v>2021</v>
      </c>
    </row>
    <row r="2" spans="1:15" ht="15.75" x14ac:dyDescent="0.25">
      <c r="A2" s="60" t="str">
        <f>CONCATENATE("доходов и расходов краевого бюджета за ",period," ",I1," года")</f>
        <v>доходов и расходов краевого бюджета за ноябрь 2021 года</v>
      </c>
      <c r="B2" s="60"/>
      <c r="C2" s="60"/>
      <c r="D2" s="60"/>
      <c r="E2" s="33"/>
      <c r="F2" s="20" t="s">
        <v>119</v>
      </c>
      <c r="G2" s="21" t="str">
        <f>TEXT(F2,"[$-FC19]ДД ММММ ГГГ \г")</f>
        <v>30 ноября 2021 г</v>
      </c>
      <c r="H2" s="21" t="str">
        <f>TEXT(F2,"[$-FC19]ДД.ММ.ГГГ \г")</f>
        <v>30.11.2021 г</v>
      </c>
      <c r="I2" s="22"/>
    </row>
    <row r="3" spans="1:15" x14ac:dyDescent="0.25">
      <c r="A3" s="1"/>
      <c r="B3" s="2"/>
      <c r="C3" s="2"/>
      <c r="D3" s="3"/>
      <c r="E3" s="3"/>
      <c r="F3" s="21">
        <f>EndDate+1</f>
        <v>44532</v>
      </c>
      <c r="G3" s="21" t="str">
        <f>TEXT(F3,"[$-FC19]ДД ММММ ГГГ \г")</f>
        <v>02 декабря 2021 г</v>
      </c>
      <c r="H3" s="21" t="str">
        <f>TEXT(F3,"[$-FC19]ДД.ММ.ГГГ \г")</f>
        <v>02.12.2021 г</v>
      </c>
      <c r="I3" s="21"/>
    </row>
    <row r="4" spans="1:15" x14ac:dyDescent="0.25">
      <c r="A4" s="4"/>
      <c r="B4" s="5"/>
      <c r="C4" s="5"/>
      <c r="D4" s="6" t="s">
        <v>0</v>
      </c>
      <c r="E4" s="6"/>
      <c r="F4" s="21"/>
      <c r="G4" s="21"/>
      <c r="H4" s="21"/>
      <c r="I4" s="21"/>
    </row>
    <row r="5" spans="1:15" x14ac:dyDescent="0.25">
      <c r="A5" s="61" t="str">
        <f>CONCATENATE("Остаток средств на ",H1,"ода")</f>
        <v>Остаток средств на 01.11.2021 года</v>
      </c>
      <c r="B5" s="62"/>
      <c r="C5" s="62"/>
      <c r="D5" s="38">
        <v>2314986.2999999998</v>
      </c>
      <c r="E5" s="34"/>
      <c r="F5" s="22"/>
      <c r="G5" s="21"/>
      <c r="H5" s="21"/>
      <c r="I5" s="21"/>
    </row>
    <row r="6" spans="1:15" x14ac:dyDescent="0.25">
      <c r="A6" s="70" t="s">
        <v>1</v>
      </c>
      <c r="B6" s="71"/>
      <c r="C6" s="71"/>
      <c r="D6" s="7">
        <f>D75-D7</f>
        <v>2393045.8852300011</v>
      </c>
      <c r="E6" s="35"/>
      <c r="F6" s="21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ноябрь</v>
      </c>
      <c r="G6" s="21"/>
      <c r="H6" s="21"/>
      <c r="I6" s="21"/>
    </row>
    <row r="7" spans="1:15" x14ac:dyDescent="0.25">
      <c r="A7" s="72" t="s">
        <v>10</v>
      </c>
      <c r="B7" s="71"/>
      <c r="C7" s="71"/>
      <c r="D7" s="8">
        <v>5857214.5999999996</v>
      </c>
      <c r="E7" s="36"/>
      <c r="F7" s="21"/>
      <c r="G7" s="21"/>
      <c r="H7" s="21"/>
      <c r="I7" s="21"/>
    </row>
    <row r="8" spans="1:15" x14ac:dyDescent="0.25">
      <c r="A8" s="72" t="s">
        <v>11</v>
      </c>
      <c r="B8" s="71"/>
      <c r="C8" s="71"/>
      <c r="D8" s="8">
        <f>SUM(D9:D74)</f>
        <v>2425462.0999999996</v>
      </c>
      <c r="E8" s="36"/>
      <c r="F8" s="21" t="s">
        <v>34</v>
      </c>
    </row>
    <row r="9" spans="1:15" s="37" customFormat="1" ht="30.75" customHeight="1" x14ac:dyDescent="0.25">
      <c r="A9" s="58" t="s">
        <v>121</v>
      </c>
      <c r="B9" s="59"/>
      <c r="C9" s="59"/>
      <c r="D9" s="56">
        <v>55246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s="55" customFormat="1" ht="32.25" customHeight="1" x14ac:dyDescent="0.25">
      <c r="A10" s="58" t="s">
        <v>122</v>
      </c>
      <c r="B10" s="59"/>
      <c r="C10" s="59"/>
      <c r="D10" s="57">
        <v>40349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s="55" customFormat="1" x14ac:dyDescent="0.25">
      <c r="A11" s="58" t="s">
        <v>123</v>
      </c>
      <c r="B11" s="59"/>
      <c r="C11" s="59"/>
      <c r="D11" s="57">
        <v>59859.1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s="55" customFormat="1" ht="33" customHeight="1" x14ac:dyDescent="0.25">
      <c r="A12" s="58" t="s">
        <v>124</v>
      </c>
      <c r="B12" s="59"/>
      <c r="C12" s="59"/>
      <c r="D12" s="57">
        <v>100.6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s="55" customFormat="1" ht="36.75" customHeight="1" x14ac:dyDescent="0.25">
      <c r="A13" s="58" t="s">
        <v>125</v>
      </c>
      <c r="B13" s="59"/>
      <c r="C13" s="59"/>
      <c r="D13" s="57">
        <v>6032.8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s="55" customFormat="1" ht="36.75" customHeight="1" x14ac:dyDescent="0.25">
      <c r="A14" s="58" t="s">
        <v>126</v>
      </c>
      <c r="B14" s="59"/>
      <c r="C14" s="59"/>
      <c r="D14" s="57">
        <v>45365.599999999999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s="55" customFormat="1" ht="36.75" customHeight="1" x14ac:dyDescent="0.25">
      <c r="A15" s="58" t="s">
        <v>127</v>
      </c>
      <c r="B15" s="59"/>
      <c r="C15" s="59"/>
      <c r="D15" s="57">
        <v>3154.5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s="55" customFormat="1" ht="44.25" customHeight="1" x14ac:dyDescent="0.25">
      <c r="A16" s="58" t="s">
        <v>128</v>
      </c>
      <c r="B16" s="59"/>
      <c r="C16" s="59"/>
      <c r="D16" s="57">
        <v>27590.400000000001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s="55" customFormat="1" ht="36.75" customHeight="1" x14ac:dyDescent="0.25">
      <c r="A17" s="58" t="s">
        <v>129</v>
      </c>
      <c r="B17" s="59"/>
      <c r="C17" s="59"/>
      <c r="D17" s="57">
        <v>10450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s="55" customFormat="1" ht="20.25" customHeight="1" x14ac:dyDescent="0.25">
      <c r="A18" s="58" t="s">
        <v>130</v>
      </c>
      <c r="B18" s="59"/>
      <c r="C18" s="59"/>
      <c r="D18" s="57">
        <v>1764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s="55" customFormat="1" ht="36.75" customHeight="1" x14ac:dyDescent="0.25">
      <c r="A19" s="58" t="s">
        <v>131</v>
      </c>
      <c r="B19" s="59"/>
      <c r="C19" s="59"/>
      <c r="D19" s="57">
        <v>912.4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s="55" customFormat="1" ht="22.5" customHeight="1" x14ac:dyDescent="0.25">
      <c r="A20" s="58" t="s">
        <v>132</v>
      </c>
      <c r="B20" s="59"/>
      <c r="C20" s="59"/>
      <c r="D20" s="57">
        <v>367.7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s="55" customFormat="1" ht="36.75" customHeight="1" x14ac:dyDescent="0.25">
      <c r="A21" s="58" t="s">
        <v>133</v>
      </c>
      <c r="B21" s="59"/>
      <c r="C21" s="59"/>
      <c r="D21" s="57">
        <v>444.4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s="55" customFormat="1" ht="36.75" customHeight="1" x14ac:dyDescent="0.25">
      <c r="A22" s="58" t="s">
        <v>134</v>
      </c>
      <c r="B22" s="59"/>
      <c r="C22" s="59"/>
      <c r="D22" s="57">
        <v>336.8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s="55" customFormat="1" ht="36.75" customHeight="1" x14ac:dyDescent="0.25">
      <c r="A23" s="58" t="s">
        <v>135</v>
      </c>
      <c r="B23" s="59"/>
      <c r="C23" s="59"/>
      <c r="D23" s="57">
        <v>47858.2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s="55" customFormat="1" ht="36.75" customHeight="1" x14ac:dyDescent="0.25">
      <c r="A24" s="58" t="s">
        <v>136</v>
      </c>
      <c r="B24" s="59"/>
      <c r="C24" s="59"/>
      <c r="D24" s="57">
        <v>5474.8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s="55" customFormat="1" ht="36.75" customHeight="1" x14ac:dyDescent="0.25">
      <c r="A25" s="58" t="s">
        <v>137</v>
      </c>
      <c r="B25" s="59"/>
      <c r="C25" s="59"/>
      <c r="D25" s="57">
        <v>5491.3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s="55" customFormat="1" ht="36.75" customHeight="1" x14ac:dyDescent="0.25">
      <c r="A26" s="58" t="s">
        <v>138</v>
      </c>
      <c r="B26" s="59"/>
      <c r="C26" s="59"/>
      <c r="D26" s="57">
        <v>3.3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s="55" customFormat="1" ht="36.75" customHeight="1" x14ac:dyDescent="0.25">
      <c r="A27" s="58" t="s">
        <v>139</v>
      </c>
      <c r="B27" s="59"/>
      <c r="C27" s="59"/>
      <c r="D27" s="57">
        <v>100717.8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s="55" customFormat="1" ht="36.75" customHeight="1" x14ac:dyDescent="0.25">
      <c r="A28" s="58" t="s">
        <v>140</v>
      </c>
      <c r="B28" s="59"/>
      <c r="C28" s="59"/>
      <c r="D28" s="57">
        <v>23223.5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s="55" customFormat="1" ht="36.75" customHeight="1" x14ac:dyDescent="0.25">
      <c r="A29" s="58" t="s">
        <v>141</v>
      </c>
      <c r="B29" s="59"/>
      <c r="C29" s="59"/>
      <c r="D29" s="57">
        <v>74634.399999999994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s="55" customFormat="1" ht="36.75" customHeight="1" x14ac:dyDescent="0.25">
      <c r="A30" s="58" t="s">
        <v>142</v>
      </c>
      <c r="B30" s="59"/>
      <c r="C30" s="59"/>
      <c r="D30" s="57">
        <v>5600.5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s="55" customFormat="1" ht="36.75" customHeight="1" x14ac:dyDescent="0.25">
      <c r="A31" s="58" t="s">
        <v>143</v>
      </c>
      <c r="B31" s="59"/>
      <c r="C31" s="59"/>
      <c r="D31" s="57">
        <v>27164.5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s="55" customFormat="1" ht="36.75" customHeight="1" x14ac:dyDescent="0.25">
      <c r="A32" s="58" t="s">
        <v>144</v>
      </c>
      <c r="B32" s="59"/>
      <c r="C32" s="59"/>
      <c r="D32" s="57">
        <v>13.2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s="55" customFormat="1" ht="36.75" customHeight="1" x14ac:dyDescent="0.25">
      <c r="A33" s="58" t="s">
        <v>145</v>
      </c>
      <c r="B33" s="59"/>
      <c r="C33" s="59"/>
      <c r="D33" s="57">
        <v>283.5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s="55" customFormat="1" ht="36.75" customHeight="1" x14ac:dyDescent="0.25">
      <c r="A34" s="58" t="s">
        <v>146</v>
      </c>
      <c r="B34" s="59"/>
      <c r="C34" s="59"/>
      <c r="D34" s="57">
        <v>17098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s="55" customFormat="1" ht="36.75" customHeight="1" x14ac:dyDescent="0.25">
      <c r="A35" s="58" t="s">
        <v>147</v>
      </c>
      <c r="B35" s="59"/>
      <c r="C35" s="59"/>
      <c r="D35" s="57">
        <v>15558.1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s="55" customFormat="1" ht="36.75" customHeight="1" x14ac:dyDescent="0.25">
      <c r="A36" s="58" t="s">
        <v>148</v>
      </c>
      <c r="B36" s="59"/>
      <c r="C36" s="59"/>
      <c r="D36" s="57">
        <v>89.2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s="55" customFormat="1" ht="36.75" customHeight="1" x14ac:dyDescent="0.25">
      <c r="A37" s="58" t="s">
        <v>149</v>
      </c>
      <c r="B37" s="59"/>
      <c r="C37" s="59"/>
      <c r="D37" s="57">
        <v>200.7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s="55" customFormat="1" ht="36.75" customHeight="1" x14ac:dyDescent="0.25">
      <c r="A38" s="58" t="s">
        <v>150</v>
      </c>
      <c r="B38" s="59"/>
      <c r="C38" s="59"/>
      <c r="D38" s="57">
        <v>2210.8000000000002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s="55" customFormat="1" ht="36.75" customHeight="1" x14ac:dyDescent="0.25">
      <c r="A39" s="58" t="s">
        <v>151</v>
      </c>
      <c r="B39" s="59"/>
      <c r="C39" s="59"/>
      <c r="D39" s="57">
        <v>1988.4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s="55" customFormat="1" ht="18.75" customHeight="1" x14ac:dyDescent="0.25">
      <c r="A40" s="58" t="s">
        <v>152</v>
      </c>
      <c r="B40" s="59"/>
      <c r="C40" s="59"/>
      <c r="D40" s="57">
        <v>289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s="55" customFormat="1" ht="15" customHeight="1" x14ac:dyDescent="0.25">
      <c r="A41" s="58" t="s">
        <v>153</v>
      </c>
      <c r="B41" s="59"/>
      <c r="C41" s="59"/>
      <c r="D41" s="57">
        <v>1632.1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s="55" customFormat="1" ht="36.75" customHeight="1" x14ac:dyDescent="0.25">
      <c r="A42" s="58" t="s">
        <v>154</v>
      </c>
      <c r="B42" s="59"/>
      <c r="C42" s="59"/>
      <c r="D42" s="57">
        <v>0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s="55" customFormat="1" ht="21" customHeight="1" x14ac:dyDescent="0.25">
      <c r="A43" s="58" t="s">
        <v>155</v>
      </c>
      <c r="B43" s="59"/>
      <c r="C43" s="59"/>
      <c r="D43" s="57">
        <v>10804.9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s="55" customFormat="1" ht="17.25" customHeight="1" x14ac:dyDescent="0.25">
      <c r="A44" s="58" t="s">
        <v>156</v>
      </c>
      <c r="B44" s="59"/>
      <c r="C44" s="59"/>
      <c r="D44" s="57">
        <v>33215.300000000003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s="55" customFormat="1" ht="17.25" customHeight="1" x14ac:dyDescent="0.25">
      <c r="A45" s="58" t="s">
        <v>157</v>
      </c>
      <c r="B45" s="59"/>
      <c r="C45" s="59"/>
      <c r="D45" s="57">
        <v>2120.5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s="55" customFormat="1" ht="36.75" customHeight="1" x14ac:dyDescent="0.25">
      <c r="A46" s="58" t="s">
        <v>158</v>
      </c>
      <c r="B46" s="59"/>
      <c r="C46" s="59"/>
      <c r="D46" s="57">
        <v>756.6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s="55" customFormat="1" ht="36.75" customHeight="1" x14ac:dyDescent="0.25">
      <c r="A47" s="58" t="s">
        <v>159</v>
      </c>
      <c r="B47" s="59"/>
      <c r="C47" s="59"/>
      <c r="D47" s="57">
        <v>8695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s="55" customFormat="1" ht="36.75" customHeight="1" x14ac:dyDescent="0.25">
      <c r="A48" s="58" t="s">
        <v>160</v>
      </c>
      <c r="B48" s="59"/>
      <c r="C48" s="59"/>
      <c r="D48" s="57">
        <v>19847.400000000001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s="55" customFormat="1" ht="19.5" customHeight="1" x14ac:dyDescent="0.25">
      <c r="A49" s="58" t="s">
        <v>161</v>
      </c>
      <c r="B49" s="59"/>
      <c r="C49" s="59"/>
      <c r="D49" s="57">
        <v>250.6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s="55" customFormat="1" ht="17.25" customHeight="1" x14ac:dyDescent="0.25">
      <c r="A50" s="58" t="s">
        <v>162</v>
      </c>
      <c r="B50" s="59"/>
      <c r="C50" s="59"/>
      <c r="D50" s="57">
        <v>6733.3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s="55" customFormat="1" ht="36.75" customHeight="1" x14ac:dyDescent="0.25">
      <c r="A51" s="58" t="s">
        <v>163</v>
      </c>
      <c r="B51" s="59"/>
      <c r="C51" s="59"/>
      <c r="D51" s="57">
        <v>25.9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s="55" customFormat="1" ht="36.75" customHeight="1" x14ac:dyDescent="0.25">
      <c r="A52" s="58" t="s">
        <v>164</v>
      </c>
      <c r="B52" s="59"/>
      <c r="C52" s="59"/>
      <c r="D52" s="57">
        <v>30.4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s="55" customFormat="1" ht="16.5" customHeight="1" x14ac:dyDescent="0.25">
      <c r="A53" s="58" t="s">
        <v>165</v>
      </c>
      <c r="B53" s="59"/>
      <c r="C53" s="59"/>
      <c r="D53" s="57">
        <v>10442.5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s="55" customFormat="1" ht="36.75" customHeight="1" x14ac:dyDescent="0.25">
      <c r="A54" s="58" t="s">
        <v>166</v>
      </c>
      <c r="B54" s="59"/>
      <c r="C54" s="59"/>
      <c r="D54" s="57">
        <v>30.2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s="55" customFormat="1" ht="29.25" customHeight="1" x14ac:dyDescent="0.25">
      <c r="A55" s="58" t="s">
        <v>167</v>
      </c>
      <c r="B55" s="59"/>
      <c r="C55" s="59"/>
      <c r="D55" s="57">
        <v>24.2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s="55" customFormat="1" ht="33.75" customHeight="1" x14ac:dyDescent="0.25">
      <c r="A56" s="58" t="s">
        <v>168</v>
      </c>
      <c r="B56" s="59"/>
      <c r="C56" s="59"/>
      <c r="D56" s="57">
        <v>2.6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s="55" customFormat="1" ht="27.75" customHeight="1" x14ac:dyDescent="0.25">
      <c r="A57" s="58" t="s">
        <v>169</v>
      </c>
      <c r="B57" s="59"/>
      <c r="C57" s="59"/>
      <c r="D57" s="57">
        <v>16335.6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s="55" customFormat="1" ht="36.75" customHeight="1" x14ac:dyDescent="0.25">
      <c r="A58" s="58" t="s">
        <v>170</v>
      </c>
      <c r="B58" s="59"/>
      <c r="C58" s="59"/>
      <c r="D58" s="57">
        <v>17593.8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s="55" customFormat="1" ht="36.75" customHeight="1" x14ac:dyDescent="0.25">
      <c r="A59" s="58" t="s">
        <v>171</v>
      </c>
      <c r="B59" s="59"/>
      <c r="C59" s="59"/>
      <c r="D59" s="57">
        <v>47.6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s="55" customFormat="1" ht="19.5" customHeight="1" x14ac:dyDescent="0.25">
      <c r="A60" s="58" t="s">
        <v>172</v>
      </c>
      <c r="B60" s="59"/>
      <c r="C60" s="59"/>
      <c r="D60" s="57">
        <v>43988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s="55" customFormat="1" ht="21.75" customHeight="1" x14ac:dyDescent="0.25">
      <c r="A61" s="58" t="s">
        <v>173</v>
      </c>
      <c r="B61" s="59"/>
      <c r="C61" s="59"/>
      <c r="D61" s="57">
        <v>5113.1000000000004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s="55" customFormat="1" ht="36.75" customHeight="1" x14ac:dyDescent="0.25">
      <c r="A62" s="58" t="s">
        <v>174</v>
      </c>
      <c r="B62" s="59"/>
      <c r="C62" s="59"/>
      <c r="D62" s="57">
        <v>144.5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s="55" customFormat="1" ht="36.75" customHeight="1" x14ac:dyDescent="0.25">
      <c r="A63" s="58" t="s">
        <v>175</v>
      </c>
      <c r="B63" s="59"/>
      <c r="C63" s="59"/>
      <c r="D63" s="57">
        <v>469.8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s="55" customFormat="1" ht="36.75" customHeight="1" x14ac:dyDescent="0.25">
      <c r="A64" s="58" t="s">
        <v>176</v>
      </c>
      <c r="B64" s="59"/>
      <c r="C64" s="59"/>
      <c r="D64" s="57">
        <v>1495.8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s="55" customFormat="1" ht="36.75" customHeight="1" x14ac:dyDescent="0.25">
      <c r="A65" s="58" t="s">
        <v>177</v>
      </c>
      <c r="B65" s="59"/>
      <c r="C65" s="59"/>
      <c r="D65" s="57">
        <v>255.7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s="55" customFormat="1" ht="36.75" customHeight="1" x14ac:dyDescent="0.25">
      <c r="A66" s="58" t="s">
        <v>178</v>
      </c>
      <c r="B66" s="59"/>
      <c r="C66" s="59"/>
      <c r="D66" s="57">
        <v>31558.5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s="55" customFormat="1" ht="23.25" customHeight="1" x14ac:dyDescent="0.25">
      <c r="A67" s="58" t="s">
        <v>179</v>
      </c>
      <c r="B67" s="59"/>
      <c r="C67" s="59"/>
      <c r="D67" s="57">
        <v>102306.7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s="55" customFormat="1" ht="30" customHeight="1" x14ac:dyDescent="0.25">
      <c r="A68" s="58" t="s">
        <v>180</v>
      </c>
      <c r="B68" s="59"/>
      <c r="C68" s="59"/>
      <c r="D68" s="57">
        <v>9047.7000000000007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s="55" customFormat="1" ht="26.25" customHeight="1" x14ac:dyDescent="0.25">
      <c r="A69" s="58" t="s">
        <v>181</v>
      </c>
      <c r="B69" s="59"/>
      <c r="C69" s="59"/>
      <c r="D69" s="57">
        <v>43327.9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s="55" customFormat="1" ht="24.75" customHeight="1" x14ac:dyDescent="0.25">
      <c r="A70" s="58" t="s">
        <v>182</v>
      </c>
      <c r="B70" s="59"/>
      <c r="C70" s="59"/>
      <c r="D70" s="57">
        <v>2380.3000000000002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s="55" customFormat="1" ht="26.25" customHeight="1" x14ac:dyDescent="0.25">
      <c r="A71" s="58" t="s">
        <v>183</v>
      </c>
      <c r="B71" s="59"/>
      <c r="C71" s="59"/>
      <c r="D71" s="57">
        <v>24571.599999999999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s="55" customFormat="1" ht="20.25" customHeight="1" x14ac:dyDescent="0.25">
      <c r="A72" s="58" t="s">
        <v>184</v>
      </c>
      <c r="B72" s="59"/>
      <c r="C72" s="59"/>
      <c r="D72" s="57">
        <v>514286.2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s="55" customFormat="1" ht="40.5" customHeight="1" x14ac:dyDescent="0.25">
      <c r="A73" s="58" t="s">
        <v>185</v>
      </c>
      <c r="B73" s="59"/>
      <c r="C73" s="59"/>
      <c r="D73" s="57">
        <v>46799.3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s="55" customFormat="1" ht="15.75" customHeight="1" x14ac:dyDescent="0.25">
      <c r="A74" s="58" t="s">
        <v>186</v>
      </c>
      <c r="B74" s="59"/>
      <c r="C74" s="59"/>
      <c r="D74" s="57">
        <v>891256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x14ac:dyDescent="0.25">
      <c r="A75" s="73" t="s">
        <v>12</v>
      </c>
      <c r="B75" s="74"/>
      <c r="C75" s="75"/>
      <c r="D75" s="52">
        <f>D77-D5+D76</f>
        <v>8250260.4852300007</v>
      </c>
      <c r="E75" s="49"/>
      <c r="F75" s="47" t="s">
        <v>35</v>
      </c>
      <c r="G75" s="37"/>
      <c r="H75" s="37"/>
      <c r="I75" s="37"/>
    </row>
    <row r="76" spans="1:15" x14ac:dyDescent="0.25">
      <c r="A76" s="73" t="s">
        <v>13</v>
      </c>
      <c r="B76" s="74"/>
      <c r="C76" s="75"/>
      <c r="D76" s="52">
        <f>'Муниципальные районы'!P51+Бюджетополучатели!B119</f>
        <v>8922837.4852300007</v>
      </c>
      <c r="E76" s="49"/>
      <c r="F76" s="37"/>
      <c r="G76" s="37"/>
      <c r="H76" s="37"/>
      <c r="I76" s="37"/>
    </row>
    <row r="77" spans="1:15" x14ac:dyDescent="0.25">
      <c r="A77" s="63" t="s">
        <v>187</v>
      </c>
      <c r="B77" s="64"/>
      <c r="C77" s="65"/>
      <c r="D77" s="38">
        <v>1642409.3</v>
      </c>
      <c r="E77" s="42"/>
      <c r="F77" s="37"/>
      <c r="G77" s="37"/>
      <c r="H77" s="37"/>
      <c r="I77" s="37"/>
    </row>
    <row r="78" spans="1:15" x14ac:dyDescent="0.25">
      <c r="A78" s="76" t="s">
        <v>14</v>
      </c>
      <c r="B78" s="77"/>
      <c r="C78" s="78"/>
      <c r="D78" s="38"/>
      <c r="E78" s="42"/>
      <c r="F78" s="37"/>
      <c r="G78" s="37"/>
      <c r="H78" s="37"/>
      <c r="I78" s="37"/>
    </row>
    <row r="79" spans="1:15" x14ac:dyDescent="0.25">
      <c r="A79" s="76" t="s">
        <v>15</v>
      </c>
      <c r="B79" s="77"/>
      <c r="C79" s="78"/>
      <c r="D79" s="51">
        <v>656095.9</v>
      </c>
      <c r="E79" s="42"/>
      <c r="F79" s="37"/>
      <c r="G79" s="37"/>
      <c r="H79" s="37"/>
      <c r="I79" s="37"/>
    </row>
    <row r="80" spans="1:15" x14ac:dyDescent="0.25">
      <c r="A80" s="43"/>
      <c r="B80" s="44"/>
      <c r="C80" s="44"/>
      <c r="D80" s="42"/>
      <c r="E80" s="42"/>
      <c r="F80" s="37"/>
      <c r="G80" s="37"/>
      <c r="H80" s="37"/>
      <c r="I80" s="37"/>
    </row>
    <row r="81" spans="1:9" x14ac:dyDescent="0.25">
      <c r="A81" s="45" t="s">
        <v>16</v>
      </c>
      <c r="B81" s="39"/>
      <c r="C81" s="39"/>
      <c r="D81" s="40"/>
      <c r="E81" s="40"/>
      <c r="F81" s="37"/>
      <c r="G81" s="37"/>
      <c r="H81" s="37"/>
      <c r="I81" s="37"/>
    </row>
    <row r="82" spans="1:9" ht="15" customHeight="1" x14ac:dyDescent="0.25">
      <c r="A82" s="66" t="s">
        <v>17</v>
      </c>
      <c r="B82" s="68" t="s">
        <v>2</v>
      </c>
      <c r="C82" s="79" t="s">
        <v>3</v>
      </c>
      <c r="D82" s="80"/>
      <c r="E82" s="81"/>
      <c r="F82" s="37"/>
      <c r="G82" s="37"/>
      <c r="H82" s="37"/>
      <c r="I82" s="37"/>
    </row>
    <row r="83" spans="1:9" ht="90" customHeight="1" x14ac:dyDescent="0.25">
      <c r="A83" s="67"/>
      <c r="B83" s="69"/>
      <c r="C83" s="50" t="s">
        <v>4</v>
      </c>
      <c r="D83" s="50" t="s">
        <v>5</v>
      </c>
      <c r="E83" s="46" t="s">
        <v>33</v>
      </c>
      <c r="F83" s="37"/>
      <c r="G83" s="37"/>
      <c r="H83" s="37"/>
      <c r="I83" s="37"/>
    </row>
    <row r="84" spans="1:9" x14ac:dyDescent="0.25">
      <c r="A84" s="41" t="s">
        <v>84</v>
      </c>
      <c r="B84" s="48">
        <v>20891.093769999999</v>
      </c>
      <c r="C84" s="48">
        <v>14097.458699999999</v>
      </c>
      <c r="D84" s="48">
        <v>3373.8945699999999</v>
      </c>
      <c r="E84" s="48">
        <v>803.56200999999999</v>
      </c>
      <c r="F84" s="37"/>
      <c r="G84" s="37"/>
      <c r="H84" s="37"/>
      <c r="I84" s="37"/>
    </row>
    <row r="85" spans="1:9" x14ac:dyDescent="0.25">
      <c r="A85" s="41" t="s">
        <v>85</v>
      </c>
      <c r="B85" s="48">
        <v>4340.6598899999999</v>
      </c>
      <c r="C85" s="48">
        <v>2509.85583</v>
      </c>
      <c r="D85" s="48">
        <v>1004.21133</v>
      </c>
      <c r="E85" s="48"/>
      <c r="F85" s="37"/>
      <c r="G85" s="37"/>
      <c r="H85" s="37"/>
      <c r="I85" s="37"/>
    </row>
    <row r="86" spans="1:9" x14ac:dyDescent="0.25">
      <c r="A86" s="41" t="s">
        <v>86</v>
      </c>
      <c r="B86" s="48">
        <v>5948.0973299999996</v>
      </c>
      <c r="C86" s="48">
        <v>3268.5650099999998</v>
      </c>
      <c r="D86" s="48">
        <v>608.30322000000001</v>
      </c>
      <c r="E86" s="48"/>
      <c r="F86" s="37"/>
      <c r="G86" s="37"/>
      <c r="H86" s="37"/>
      <c r="I86" s="37"/>
    </row>
    <row r="87" spans="1:9" x14ac:dyDescent="0.25">
      <c r="A87" s="41" t="s">
        <v>87</v>
      </c>
      <c r="B87" s="48">
        <v>87896.070179999995</v>
      </c>
      <c r="C87" s="48">
        <v>22386.968629999999</v>
      </c>
      <c r="D87" s="48">
        <v>5926.9231399999999</v>
      </c>
      <c r="E87" s="48">
        <v>30</v>
      </c>
      <c r="F87" s="37"/>
      <c r="G87" s="37"/>
      <c r="H87" s="37"/>
      <c r="I87" s="37"/>
    </row>
    <row r="88" spans="1:9" ht="30" x14ac:dyDescent="0.25">
      <c r="A88" s="41" t="s">
        <v>88</v>
      </c>
      <c r="B88" s="48">
        <v>82157.178719999996</v>
      </c>
      <c r="C88" s="48">
        <v>3815.0488</v>
      </c>
      <c r="D88" s="48">
        <v>1413.58726</v>
      </c>
      <c r="E88" s="48">
        <v>1627.2829999999999</v>
      </c>
      <c r="F88" s="37"/>
      <c r="G88" s="37"/>
      <c r="H88" s="37"/>
      <c r="I88" s="37"/>
    </row>
    <row r="89" spans="1:9" x14ac:dyDescent="0.25">
      <c r="A89" s="41" t="s">
        <v>89</v>
      </c>
      <c r="B89" s="48">
        <v>16638.300289999999</v>
      </c>
      <c r="C89" s="48">
        <v>5522.5760499999997</v>
      </c>
      <c r="D89" s="48">
        <v>1689.43535</v>
      </c>
      <c r="E89" s="48">
        <v>114.35625</v>
      </c>
      <c r="F89" s="37"/>
      <c r="G89" s="37"/>
      <c r="H89" s="37"/>
      <c r="I89" s="37"/>
    </row>
    <row r="90" spans="1:9" x14ac:dyDescent="0.25">
      <c r="A90" s="41" t="s">
        <v>90</v>
      </c>
      <c r="B90" s="48">
        <v>2471.5343499999999</v>
      </c>
      <c r="C90" s="48">
        <v>1724.0339799999999</v>
      </c>
      <c r="D90" s="48">
        <v>494.37902000000003</v>
      </c>
      <c r="E90" s="48"/>
      <c r="F90" s="37"/>
      <c r="G90" s="37"/>
      <c r="H90" s="37"/>
      <c r="I90" s="37"/>
    </row>
    <row r="91" spans="1:9" ht="30" x14ac:dyDescent="0.25">
      <c r="A91" s="41" t="s">
        <v>91</v>
      </c>
      <c r="B91" s="48">
        <v>1599270.2782999999</v>
      </c>
      <c r="C91" s="48">
        <v>2957.8119299999998</v>
      </c>
      <c r="D91" s="48">
        <v>1100.8137400000001</v>
      </c>
      <c r="E91" s="48"/>
      <c r="F91" s="37"/>
      <c r="G91" s="37"/>
      <c r="H91" s="37"/>
      <c r="I91" s="37"/>
    </row>
    <row r="92" spans="1:9" x14ac:dyDescent="0.25">
      <c r="A92" s="41" t="s">
        <v>92</v>
      </c>
      <c r="B92" s="48">
        <v>50617.03527</v>
      </c>
      <c r="C92" s="48">
        <v>8386.3319100000008</v>
      </c>
      <c r="D92" s="48">
        <v>2234.9144099999999</v>
      </c>
      <c r="E92" s="48"/>
      <c r="F92" s="37"/>
      <c r="G92" s="37"/>
      <c r="H92" s="37"/>
      <c r="I92" s="37"/>
    </row>
    <row r="93" spans="1:9" x14ac:dyDescent="0.25">
      <c r="A93" s="41" t="s">
        <v>93</v>
      </c>
      <c r="B93" s="48">
        <v>216468.80695999999</v>
      </c>
      <c r="C93" s="48">
        <v>9746.0118999999995</v>
      </c>
      <c r="D93" s="48">
        <v>2402.1396800000002</v>
      </c>
      <c r="E93" s="48">
        <v>19813.971600000001</v>
      </c>
      <c r="F93" s="37"/>
      <c r="G93" s="37"/>
      <c r="H93" s="37"/>
      <c r="I93" s="37"/>
    </row>
    <row r="94" spans="1:9" x14ac:dyDescent="0.25">
      <c r="A94" s="41" t="s">
        <v>94</v>
      </c>
      <c r="B94" s="48">
        <v>375422.39620000002</v>
      </c>
      <c r="C94" s="48">
        <v>6122.5596999999998</v>
      </c>
      <c r="D94" s="48">
        <v>2858.0947999999999</v>
      </c>
      <c r="E94" s="48">
        <v>946.63166999999999</v>
      </c>
      <c r="F94" s="37"/>
      <c r="G94" s="37"/>
      <c r="H94" s="37"/>
      <c r="I94" s="37"/>
    </row>
    <row r="95" spans="1:9" x14ac:dyDescent="0.25">
      <c r="A95" s="9" t="s">
        <v>95</v>
      </c>
      <c r="B95" s="29">
        <v>1334742.08907</v>
      </c>
      <c r="C95" s="29">
        <v>21904.826860000001</v>
      </c>
      <c r="D95" s="29">
        <v>6658.1405000000004</v>
      </c>
      <c r="E95" s="29">
        <v>269159.39074</v>
      </c>
    </row>
    <row r="96" spans="1:9" ht="30" x14ac:dyDescent="0.25">
      <c r="A96" s="9" t="s">
        <v>96</v>
      </c>
      <c r="B96" s="29">
        <v>776192.70038000005</v>
      </c>
      <c r="C96" s="29">
        <v>21082.662759999999</v>
      </c>
      <c r="D96" s="29">
        <v>5616.6905399999996</v>
      </c>
      <c r="E96" s="29">
        <v>510048.51634999999</v>
      </c>
    </row>
    <row r="97" spans="1:5" x14ac:dyDescent="0.25">
      <c r="A97" s="9" t="s">
        <v>97</v>
      </c>
      <c r="B97" s="29">
        <v>66809.924509999997</v>
      </c>
      <c r="C97" s="29">
        <v>2021.9999299999999</v>
      </c>
      <c r="D97" s="29">
        <v>499.73331000000002</v>
      </c>
      <c r="E97" s="29"/>
    </row>
    <row r="98" spans="1:5" x14ac:dyDescent="0.25">
      <c r="A98" s="9" t="s">
        <v>98</v>
      </c>
      <c r="B98" s="29">
        <v>87067.683690000005</v>
      </c>
      <c r="C98" s="29">
        <v>47692.32258</v>
      </c>
      <c r="D98" s="29">
        <v>15106.38077</v>
      </c>
      <c r="E98" s="29"/>
    </row>
    <row r="99" spans="1:5" x14ac:dyDescent="0.25">
      <c r="A99" s="9" t="s">
        <v>99</v>
      </c>
      <c r="B99" s="29">
        <v>14126.85816</v>
      </c>
      <c r="C99" s="29">
        <v>1481.16157</v>
      </c>
      <c r="D99" s="29">
        <v>545.77738999999997</v>
      </c>
      <c r="E99" s="29"/>
    </row>
    <row r="100" spans="1:5" ht="30" x14ac:dyDescent="0.25">
      <c r="A100" s="9" t="s">
        <v>100</v>
      </c>
      <c r="B100" s="29">
        <v>10934.57569</v>
      </c>
      <c r="C100" s="29">
        <v>3613.5948899999999</v>
      </c>
      <c r="D100" s="29">
        <v>-43.252380000000002</v>
      </c>
      <c r="E100" s="29"/>
    </row>
    <row r="101" spans="1:5" x14ac:dyDescent="0.25">
      <c r="A101" s="9" t="s">
        <v>101</v>
      </c>
      <c r="B101" s="29">
        <v>70496.238729999997</v>
      </c>
      <c r="C101" s="29">
        <v>19457.795320000001</v>
      </c>
      <c r="D101" s="29">
        <v>5290.5613199999998</v>
      </c>
      <c r="E101" s="29">
        <v>17401.482909999999</v>
      </c>
    </row>
    <row r="102" spans="1:5" x14ac:dyDescent="0.25">
      <c r="A102" s="9" t="s">
        <v>102</v>
      </c>
      <c r="B102" s="29">
        <v>15081.22379</v>
      </c>
      <c r="C102" s="29">
        <v>1342.8278299999999</v>
      </c>
      <c r="D102" s="29">
        <v>399.77226000000002</v>
      </c>
      <c r="E102" s="29"/>
    </row>
    <row r="103" spans="1:5" x14ac:dyDescent="0.25">
      <c r="A103" s="9" t="s">
        <v>103</v>
      </c>
      <c r="B103" s="29">
        <v>770765.66298999998</v>
      </c>
      <c r="C103" s="29">
        <v>6995.8215899999996</v>
      </c>
      <c r="D103" s="29">
        <v>1911.7441699999999</v>
      </c>
      <c r="E103" s="29"/>
    </row>
    <row r="104" spans="1:5" ht="30" x14ac:dyDescent="0.25">
      <c r="A104" s="9" t="s">
        <v>104</v>
      </c>
      <c r="B104" s="29">
        <v>31688.63838</v>
      </c>
      <c r="C104" s="29">
        <v>19840.47205</v>
      </c>
      <c r="D104" s="29">
        <v>5540.7063900000003</v>
      </c>
      <c r="E104" s="29"/>
    </row>
    <row r="105" spans="1:5" x14ac:dyDescent="0.25">
      <c r="A105" s="9" t="s">
        <v>105</v>
      </c>
      <c r="B105" s="29">
        <v>903.96713</v>
      </c>
      <c r="C105" s="29">
        <v>740.69433000000004</v>
      </c>
      <c r="D105" s="29"/>
      <c r="E105" s="29"/>
    </row>
    <row r="106" spans="1:5" x14ac:dyDescent="0.25">
      <c r="A106" s="9" t="s">
        <v>106</v>
      </c>
      <c r="B106" s="29">
        <v>2771.2071999999998</v>
      </c>
      <c r="C106" s="29">
        <v>1807.4789499999999</v>
      </c>
      <c r="D106" s="29">
        <v>466.97901000000002</v>
      </c>
      <c r="E106" s="29"/>
    </row>
    <row r="107" spans="1:5" x14ac:dyDescent="0.25">
      <c r="A107" s="9" t="s">
        <v>107</v>
      </c>
      <c r="B107" s="29">
        <v>1234.6460500000001</v>
      </c>
      <c r="C107" s="29">
        <v>1087.1279500000001</v>
      </c>
      <c r="D107" s="29"/>
      <c r="E107" s="29"/>
    </row>
    <row r="108" spans="1:5" x14ac:dyDescent="0.25">
      <c r="A108" s="9" t="s">
        <v>108</v>
      </c>
      <c r="B108" s="29">
        <v>2904.1561900000002</v>
      </c>
      <c r="C108" s="29">
        <v>2185.7680799999998</v>
      </c>
      <c r="D108" s="29">
        <v>639.05705</v>
      </c>
      <c r="E108" s="29"/>
    </row>
    <row r="109" spans="1:5" x14ac:dyDescent="0.25">
      <c r="A109" s="9" t="s">
        <v>109</v>
      </c>
      <c r="B109" s="29">
        <v>1367590.1984900001</v>
      </c>
      <c r="C109" s="29">
        <v>21772.20033</v>
      </c>
      <c r="D109" s="29">
        <v>6937.5625300000002</v>
      </c>
      <c r="E109" s="29">
        <v>53.921489999999999</v>
      </c>
    </row>
    <row r="110" spans="1:5" ht="30" x14ac:dyDescent="0.25">
      <c r="A110" s="9" t="s">
        <v>110</v>
      </c>
      <c r="B110" s="29">
        <v>90.986810000000006</v>
      </c>
      <c r="C110" s="29">
        <v>74</v>
      </c>
      <c r="D110" s="29"/>
      <c r="E110" s="29"/>
    </row>
    <row r="111" spans="1:5" x14ac:dyDescent="0.25">
      <c r="A111" s="9" t="s">
        <v>111</v>
      </c>
      <c r="B111" s="29">
        <v>123514.37781999999</v>
      </c>
      <c r="C111" s="29">
        <v>741.57506000000001</v>
      </c>
      <c r="D111" s="29">
        <v>481.88312999999999</v>
      </c>
      <c r="E111" s="29">
        <v>357.33300000000003</v>
      </c>
    </row>
    <row r="112" spans="1:5" x14ac:dyDescent="0.25">
      <c r="A112" s="9" t="s">
        <v>112</v>
      </c>
      <c r="B112" s="29">
        <v>17902.89443</v>
      </c>
      <c r="C112" s="29">
        <v>6888.6392699999997</v>
      </c>
      <c r="D112" s="29">
        <v>3203.3984099999998</v>
      </c>
      <c r="E112" s="29"/>
    </row>
    <row r="113" spans="1:5" x14ac:dyDescent="0.25">
      <c r="A113" s="9" t="s">
        <v>113</v>
      </c>
      <c r="B113" s="29">
        <v>6462.6550999999999</v>
      </c>
      <c r="C113" s="29">
        <v>504.88434999999998</v>
      </c>
      <c r="D113" s="29">
        <v>275.00857999999999</v>
      </c>
      <c r="E113" s="29"/>
    </row>
    <row r="114" spans="1:5" x14ac:dyDescent="0.25">
      <c r="A114" s="9" t="s">
        <v>114</v>
      </c>
      <c r="B114" s="29">
        <v>1859.48758</v>
      </c>
      <c r="C114" s="29">
        <v>530.52407000000005</v>
      </c>
      <c r="D114" s="29">
        <v>123.30822999999999</v>
      </c>
      <c r="E114" s="29"/>
    </row>
    <row r="115" spans="1:5" ht="30" x14ac:dyDescent="0.25">
      <c r="A115" s="9" t="s">
        <v>115</v>
      </c>
      <c r="B115" s="29">
        <v>8037.1137799999997</v>
      </c>
      <c r="C115" s="29">
        <v>6143.3810999999996</v>
      </c>
      <c r="D115" s="29">
        <v>1086.01917</v>
      </c>
      <c r="E115" s="29"/>
    </row>
    <row r="116" spans="1:5" ht="30" x14ac:dyDescent="0.25">
      <c r="A116" s="9" t="s">
        <v>116</v>
      </c>
      <c r="B116" s="29">
        <v>18154.37083</v>
      </c>
      <c r="C116" s="29">
        <v>861.15803000000005</v>
      </c>
      <c r="D116" s="29">
        <v>486.99590999999998</v>
      </c>
      <c r="E116" s="29">
        <v>29.194839999999999</v>
      </c>
    </row>
    <row r="117" spans="1:5" ht="30" x14ac:dyDescent="0.25">
      <c r="A117" s="9" t="s">
        <v>117</v>
      </c>
      <c r="B117" s="29">
        <v>28068.826529999998</v>
      </c>
      <c r="C117" s="29">
        <v>2395.1765099999998</v>
      </c>
      <c r="D117" s="29">
        <v>513.96307000000002</v>
      </c>
      <c r="E117" s="29">
        <v>605.55668000000003</v>
      </c>
    </row>
    <row r="118" spans="1:5" ht="30" x14ac:dyDescent="0.25">
      <c r="A118" s="9" t="s">
        <v>118</v>
      </c>
      <c r="B118" s="29">
        <v>44178.517449999999</v>
      </c>
      <c r="C118" s="29">
        <v>3191.2191899999998</v>
      </c>
      <c r="D118" s="29">
        <v>1096.5056300000001</v>
      </c>
      <c r="E118" s="29"/>
    </row>
    <row r="119" spans="1:5" x14ac:dyDescent="0.25">
      <c r="A119" s="19" t="s">
        <v>2</v>
      </c>
      <c r="B119" s="30">
        <v>7263700.4520399999</v>
      </c>
      <c r="C119" s="30">
        <v>274894.53503999999</v>
      </c>
      <c r="D119" s="30">
        <v>79943.631510000007</v>
      </c>
      <c r="E119" s="30">
        <v>820991.20053999999</v>
      </c>
    </row>
  </sheetData>
  <mergeCells count="80">
    <mergeCell ref="A77:C77"/>
    <mergeCell ref="A82:A83"/>
    <mergeCell ref="B82:B83"/>
    <mergeCell ref="A6:C6"/>
    <mergeCell ref="A7:C7"/>
    <mergeCell ref="A8:C8"/>
    <mergeCell ref="A75:C75"/>
    <mergeCell ref="A76:C76"/>
    <mergeCell ref="A78:C78"/>
    <mergeCell ref="A79:C79"/>
    <mergeCell ref="C82:E82"/>
    <mergeCell ref="A52:C52"/>
    <mergeCell ref="A59:C59"/>
    <mergeCell ref="A71:C71"/>
    <mergeCell ref="A72:C72"/>
    <mergeCell ref="A1:D1"/>
    <mergeCell ref="A2:D2"/>
    <mergeCell ref="A5:C5"/>
    <mergeCell ref="A51:C51"/>
    <mergeCell ref="A50:C50"/>
    <mergeCell ref="A62:C62"/>
    <mergeCell ref="A63:C63"/>
    <mergeCell ref="A64:C64"/>
    <mergeCell ref="A49:C49"/>
    <mergeCell ref="A42:C42"/>
    <mergeCell ref="A43:C43"/>
    <mergeCell ref="A44:C44"/>
    <mergeCell ref="A47:C47"/>
    <mergeCell ref="A48:C48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7:C27"/>
    <mergeCell ref="A45:C45"/>
    <mergeCell ref="A46:C46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41:C41"/>
    <mergeCell ref="A28:C28"/>
    <mergeCell ref="A29:C29"/>
    <mergeCell ref="A30:C30"/>
    <mergeCell ref="A13:C13"/>
    <mergeCell ref="A14:C14"/>
    <mergeCell ref="A17:C17"/>
    <mergeCell ref="A9:C9"/>
    <mergeCell ref="A10:C10"/>
    <mergeCell ref="A11:C11"/>
    <mergeCell ref="A12:C12"/>
    <mergeCell ref="A15:C15"/>
    <mergeCell ref="A16:C16"/>
    <mergeCell ref="A73:C73"/>
    <mergeCell ref="A74:C74"/>
    <mergeCell ref="A53:C53"/>
    <mergeCell ref="A54:C54"/>
    <mergeCell ref="A55:C55"/>
    <mergeCell ref="A56:C56"/>
    <mergeCell ref="A57:C57"/>
    <mergeCell ref="A58:C58"/>
    <mergeCell ref="A60:C60"/>
    <mergeCell ref="A61:C61"/>
    <mergeCell ref="A65:C65"/>
    <mergeCell ref="A66:C66"/>
    <mergeCell ref="A67:C67"/>
    <mergeCell ref="A68:C68"/>
    <mergeCell ref="A69:C69"/>
    <mergeCell ref="A70:C70"/>
  </mergeCells>
  <pageMargins left="0.41" right="0.25" top="0.4" bottom="0.35" header="0.23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topLeftCell="A48" zoomScaleNormal="100" zoomScaleSheetLayoutView="100" workbookViewId="0">
      <selection activeCell="F53" sqref="F53"/>
    </sheetView>
  </sheetViews>
  <sheetFormatPr defaultRowHeight="15" x14ac:dyDescent="0.25"/>
  <cols>
    <col min="1" max="1" width="38.28515625" customWidth="1"/>
    <col min="2" max="2" width="13.140625" customWidth="1"/>
    <col min="3" max="3" width="13.7109375" customWidth="1"/>
    <col min="4" max="4" width="14.28515625" customWidth="1"/>
    <col min="5" max="5" width="13.85546875" customWidth="1"/>
    <col min="6" max="6" width="13.5703125" customWidth="1"/>
    <col min="7" max="7" width="14" customWidth="1"/>
    <col min="8" max="8" width="14.28515625" customWidth="1"/>
    <col min="9" max="9" width="13.5703125" customWidth="1"/>
    <col min="10" max="10" width="13.28515625" customWidth="1"/>
    <col min="11" max="11" width="11" customWidth="1"/>
    <col min="12" max="12" width="13.7109375" customWidth="1"/>
    <col min="13" max="13" width="13.28515625" customWidth="1"/>
    <col min="14" max="14" width="13.85546875" customWidth="1"/>
    <col min="15" max="15" width="14.28515625" customWidth="1"/>
    <col min="16" max="16" width="11" customWidth="1"/>
  </cols>
  <sheetData>
    <row r="1" spans="1:20" s="14" customFormat="1" ht="15.75" x14ac:dyDescent="0.25">
      <c r="A1" s="17"/>
      <c r="C1" s="15" t="s">
        <v>8</v>
      </c>
    </row>
    <row r="2" spans="1:20" x14ac:dyDescent="0.25">
      <c r="A2" s="18" t="str">
        <f>TEXT(EndData2,"[$-FC19]ДД.ММ.ГГГ")</f>
        <v>00.01.1900</v>
      </c>
      <c r="C2" s="10"/>
      <c r="P2" s="12" t="s">
        <v>7</v>
      </c>
    </row>
    <row r="3" spans="1:20" s="13" customFormat="1" ht="51" x14ac:dyDescent="0.25">
      <c r="A3" s="16" t="s">
        <v>18</v>
      </c>
      <c r="B3" s="27" t="s">
        <v>19</v>
      </c>
      <c r="C3" s="28" t="s">
        <v>20</v>
      </c>
      <c r="D3" s="28" t="s">
        <v>21</v>
      </c>
      <c r="E3" s="28" t="s">
        <v>22</v>
      </c>
      <c r="F3" s="28" t="s">
        <v>23</v>
      </c>
      <c r="G3" s="28" t="s">
        <v>24</v>
      </c>
      <c r="H3" s="28" t="s">
        <v>25</v>
      </c>
      <c r="I3" s="28" t="s">
        <v>26</v>
      </c>
      <c r="J3" s="28" t="s">
        <v>27</v>
      </c>
      <c r="K3" s="28" t="s">
        <v>28</v>
      </c>
      <c r="L3" s="28" t="s">
        <v>29</v>
      </c>
      <c r="M3" s="28" t="s">
        <v>30</v>
      </c>
      <c r="N3" s="28" t="s">
        <v>31</v>
      </c>
      <c r="O3" s="28" t="s">
        <v>32</v>
      </c>
      <c r="P3" s="11" t="s">
        <v>6</v>
      </c>
    </row>
    <row r="4" spans="1:20" ht="45" x14ac:dyDescent="0.25">
      <c r="A4" s="26" t="s">
        <v>36</v>
      </c>
      <c r="B4" s="31">
        <v>31797</v>
      </c>
      <c r="C4" s="31">
        <v>40053.75</v>
      </c>
      <c r="D4" s="31">
        <v>30268.75</v>
      </c>
      <c r="E4" s="31">
        <v>2852.76</v>
      </c>
      <c r="F4" s="31">
        <v>415</v>
      </c>
      <c r="G4" s="31">
        <v>22792.833330000001</v>
      </c>
      <c r="H4" s="31">
        <v>1388.136</v>
      </c>
      <c r="I4" s="31">
        <v>9000</v>
      </c>
      <c r="J4" s="31">
        <v>18232.833320000002</v>
      </c>
      <c r="K4" s="31">
        <v>6386.75</v>
      </c>
      <c r="L4" s="31"/>
      <c r="M4" s="31">
        <v>5235.8333199999997</v>
      </c>
      <c r="N4" s="31">
        <v>13316.833000000001</v>
      </c>
      <c r="O4" s="31"/>
      <c r="P4" s="32">
        <v>181740.47897</v>
      </c>
      <c r="Q4" s="25"/>
      <c r="R4" s="25"/>
      <c r="S4" s="25"/>
      <c r="T4" s="25"/>
    </row>
    <row r="5" spans="1:20" ht="45" x14ac:dyDescent="0.25">
      <c r="A5" s="26" t="s">
        <v>37</v>
      </c>
      <c r="B5" s="31">
        <v>18770.531029999998</v>
      </c>
      <c r="C5" s="31">
        <v>975.41600000000005</v>
      </c>
      <c r="D5" s="31">
        <v>604.66700000000003</v>
      </c>
      <c r="E5" s="31"/>
      <c r="F5" s="31">
        <v>253</v>
      </c>
      <c r="G5" s="31">
        <v>10900.166660000001</v>
      </c>
      <c r="H5" s="31">
        <v>987.10599999999999</v>
      </c>
      <c r="I5" s="31">
        <v>10858.474260000001</v>
      </c>
      <c r="J5" s="31">
        <v>28612.201010000001</v>
      </c>
      <c r="K5" s="31">
        <v>4510.9750000000004</v>
      </c>
      <c r="L5" s="31">
        <v>1237.4280000000001</v>
      </c>
      <c r="M5" s="31">
        <v>309.75</v>
      </c>
      <c r="N5" s="31"/>
      <c r="O5" s="31"/>
      <c r="P5" s="32">
        <v>78019.714959999998</v>
      </c>
      <c r="Q5" s="25"/>
      <c r="R5" s="25"/>
      <c r="S5" s="25"/>
      <c r="T5" s="25"/>
    </row>
    <row r="6" spans="1:20" ht="45" x14ac:dyDescent="0.25">
      <c r="A6" s="26" t="s">
        <v>38</v>
      </c>
      <c r="B6" s="31">
        <v>63302.670489999997</v>
      </c>
      <c r="C6" s="31">
        <v>35055.25</v>
      </c>
      <c r="D6" s="31">
        <v>18442.333999999999</v>
      </c>
      <c r="E6" s="31">
        <v>4414</v>
      </c>
      <c r="F6" s="31">
        <v>495</v>
      </c>
      <c r="G6" s="31">
        <v>17088.25</v>
      </c>
      <c r="H6" s="31">
        <v>5141.1620000000003</v>
      </c>
      <c r="I6" s="31">
        <v>2500</v>
      </c>
      <c r="J6" s="31">
        <v>23922.364000000001</v>
      </c>
      <c r="K6" s="31">
        <v>5471.5</v>
      </c>
      <c r="L6" s="31">
        <v>10390.083329999999</v>
      </c>
      <c r="M6" s="31">
        <v>7066.25</v>
      </c>
      <c r="N6" s="31">
        <v>5500</v>
      </c>
      <c r="O6" s="31"/>
      <c r="P6" s="32">
        <v>198788.86382</v>
      </c>
      <c r="Q6" s="25"/>
      <c r="R6" s="25"/>
      <c r="S6" s="25"/>
      <c r="T6" s="25"/>
    </row>
    <row r="7" spans="1:20" ht="135" x14ac:dyDescent="0.25">
      <c r="A7" s="26" t="s">
        <v>39</v>
      </c>
      <c r="B7" s="31">
        <v>26402.8956</v>
      </c>
      <c r="C7" s="31">
        <v>16794.901849999998</v>
      </c>
      <c r="D7" s="31">
        <v>2392.4181899999999</v>
      </c>
      <c r="E7" s="31">
        <v>11.347</v>
      </c>
      <c r="F7" s="31"/>
      <c r="G7" s="31"/>
      <c r="H7" s="31">
        <v>4.5</v>
      </c>
      <c r="I7" s="31"/>
      <c r="J7" s="31">
        <v>12117.22056</v>
      </c>
      <c r="K7" s="31">
        <v>483.28699999999998</v>
      </c>
      <c r="L7" s="31">
        <v>3295.8674999999998</v>
      </c>
      <c r="M7" s="31">
        <v>409.07522999999998</v>
      </c>
      <c r="N7" s="31">
        <v>677.71730000000002</v>
      </c>
      <c r="O7" s="31">
        <v>-40.829569999999997</v>
      </c>
      <c r="P7" s="32">
        <v>62548.400659999999</v>
      </c>
      <c r="Q7" s="25"/>
      <c r="R7" s="25"/>
      <c r="S7" s="25"/>
      <c r="T7" s="25"/>
    </row>
    <row r="8" spans="1:20" ht="60" x14ac:dyDescent="0.25">
      <c r="A8" s="26" t="s">
        <v>40</v>
      </c>
      <c r="B8" s="31">
        <v>12771</v>
      </c>
      <c r="C8" s="31"/>
      <c r="D8" s="31"/>
      <c r="E8" s="31"/>
      <c r="F8" s="31"/>
      <c r="G8" s="31"/>
      <c r="H8" s="31"/>
      <c r="I8" s="31"/>
      <c r="J8" s="31"/>
      <c r="K8" s="31">
        <v>1820.9531199999999</v>
      </c>
      <c r="L8" s="31"/>
      <c r="M8" s="31"/>
      <c r="N8" s="31"/>
      <c r="O8" s="31"/>
      <c r="P8" s="32">
        <v>14591.95312</v>
      </c>
      <c r="Q8" s="25"/>
      <c r="R8" s="25"/>
      <c r="S8" s="25"/>
      <c r="T8" s="25"/>
    </row>
    <row r="9" spans="1:20" ht="105" x14ac:dyDescent="0.25">
      <c r="A9" s="26" t="s">
        <v>41</v>
      </c>
      <c r="B9" s="31">
        <v>131.5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>
        <v>131.5</v>
      </c>
      <c r="Q9" s="25"/>
      <c r="R9" s="25"/>
      <c r="S9" s="25"/>
      <c r="T9" s="25"/>
    </row>
    <row r="10" spans="1:20" ht="90" x14ac:dyDescent="0.25">
      <c r="A10" s="26" t="s">
        <v>42</v>
      </c>
      <c r="B10" s="31"/>
      <c r="C10" s="31">
        <v>4474.75</v>
      </c>
      <c r="D10" s="31">
        <v>652.75</v>
      </c>
      <c r="E10" s="31">
        <v>511</v>
      </c>
      <c r="F10" s="31">
        <v>173.5</v>
      </c>
      <c r="G10" s="31">
        <v>654.33333000000005</v>
      </c>
      <c r="H10" s="31">
        <v>100.548</v>
      </c>
      <c r="I10" s="31"/>
      <c r="J10" s="31"/>
      <c r="K10" s="31"/>
      <c r="L10" s="31">
        <v>267.25</v>
      </c>
      <c r="M10" s="31">
        <v>246.41667000000001</v>
      </c>
      <c r="N10" s="31">
        <v>247.833</v>
      </c>
      <c r="O10" s="31"/>
      <c r="P10" s="32">
        <v>7328.3810000000003</v>
      </c>
      <c r="Q10" s="25"/>
      <c r="R10" s="25"/>
      <c r="S10" s="25"/>
      <c r="T10" s="25"/>
    </row>
    <row r="11" spans="1:20" ht="105" x14ac:dyDescent="0.25">
      <c r="A11" s="26" t="s">
        <v>43</v>
      </c>
      <c r="B11" s="31">
        <v>579.67399999999998</v>
      </c>
      <c r="C11" s="31">
        <v>262.58301999999998</v>
      </c>
      <c r="D11" s="31"/>
      <c r="E11" s="31">
        <v>93</v>
      </c>
      <c r="F11" s="31"/>
      <c r="G11" s="31">
        <v>93.416659999999993</v>
      </c>
      <c r="H11" s="31">
        <v>301.48486000000003</v>
      </c>
      <c r="I11" s="31">
        <v>426</v>
      </c>
      <c r="J11" s="31"/>
      <c r="K11" s="31"/>
      <c r="L11" s="31">
        <v>70</v>
      </c>
      <c r="M11" s="31">
        <v>100.952</v>
      </c>
      <c r="N11" s="31">
        <v>318.375</v>
      </c>
      <c r="O11" s="31"/>
      <c r="P11" s="32">
        <v>2245.4855400000001</v>
      </c>
      <c r="Q11" s="25"/>
      <c r="R11" s="25"/>
      <c r="S11" s="25"/>
      <c r="T11" s="25"/>
    </row>
    <row r="12" spans="1:20" ht="75" x14ac:dyDescent="0.25">
      <c r="A12" s="26" t="s">
        <v>44</v>
      </c>
      <c r="B12" s="31">
        <v>-127.80378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>
        <v>-127.80378</v>
      </c>
      <c r="Q12" s="25"/>
      <c r="R12" s="25"/>
      <c r="S12" s="25"/>
      <c r="T12" s="25"/>
    </row>
    <row r="13" spans="1:20" ht="105" x14ac:dyDescent="0.25">
      <c r="A13" s="26" t="s">
        <v>45</v>
      </c>
      <c r="B13" s="31">
        <v>2172.4470000000001</v>
      </c>
      <c r="C13" s="31">
        <v>585</v>
      </c>
      <c r="D13" s="31">
        <v>255</v>
      </c>
      <c r="E13" s="31">
        <v>163</v>
      </c>
      <c r="F13" s="31">
        <v>40</v>
      </c>
      <c r="G13" s="31">
        <v>225.8</v>
      </c>
      <c r="H13" s="31"/>
      <c r="I13" s="31">
        <v>85</v>
      </c>
      <c r="J13" s="31">
        <v>432.00979999999998</v>
      </c>
      <c r="K13" s="31">
        <v>65</v>
      </c>
      <c r="L13" s="31">
        <v>130</v>
      </c>
      <c r="M13" s="31">
        <v>190</v>
      </c>
      <c r="N13" s="31">
        <v>282.95276999999999</v>
      </c>
      <c r="O13" s="31">
        <v>4.0999999999999996</v>
      </c>
      <c r="P13" s="32">
        <v>4630.3095700000003</v>
      </c>
      <c r="Q13" s="25"/>
      <c r="R13" s="25"/>
      <c r="S13" s="25"/>
      <c r="T13" s="25"/>
    </row>
    <row r="14" spans="1:20" ht="135" x14ac:dyDescent="0.25">
      <c r="A14" s="26" t="s">
        <v>46</v>
      </c>
      <c r="B14" s="31">
        <v>17444.538059999999</v>
      </c>
      <c r="C14" s="31">
        <v>1300</v>
      </c>
      <c r="D14" s="31"/>
      <c r="E14" s="31"/>
      <c r="F14" s="31"/>
      <c r="G14" s="31"/>
      <c r="H14" s="31"/>
      <c r="I14" s="31"/>
      <c r="J14" s="31">
        <v>60</v>
      </c>
      <c r="K14" s="31"/>
      <c r="L14" s="31"/>
      <c r="M14" s="31"/>
      <c r="N14" s="31"/>
      <c r="O14" s="31"/>
      <c r="P14" s="32">
        <v>18804.538059999999</v>
      </c>
      <c r="Q14" s="25"/>
      <c r="R14" s="25"/>
      <c r="S14" s="25"/>
      <c r="T14" s="25"/>
    </row>
    <row r="15" spans="1:20" ht="120" x14ac:dyDescent="0.25">
      <c r="A15" s="26" t="s">
        <v>47</v>
      </c>
      <c r="B15" s="31"/>
      <c r="C15" s="31">
        <v>4877.7017400000004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>
        <v>4877.7017400000004</v>
      </c>
      <c r="Q15" s="25"/>
      <c r="R15" s="25"/>
      <c r="S15" s="25"/>
      <c r="T15" s="25"/>
    </row>
    <row r="16" spans="1:20" ht="120" x14ac:dyDescent="0.25">
      <c r="A16" s="26" t="s">
        <v>48</v>
      </c>
      <c r="B16" s="31">
        <v>200</v>
      </c>
      <c r="C16" s="31">
        <v>262</v>
      </c>
      <c r="D16" s="31"/>
      <c r="E16" s="31"/>
      <c r="F16" s="31"/>
      <c r="G16" s="31"/>
      <c r="H16" s="31"/>
      <c r="I16" s="31"/>
      <c r="J16" s="31">
        <v>55</v>
      </c>
      <c r="K16" s="31"/>
      <c r="L16" s="31"/>
      <c r="M16" s="31"/>
      <c r="N16" s="31"/>
      <c r="O16" s="31"/>
      <c r="P16" s="32">
        <v>517</v>
      </c>
      <c r="Q16" s="25"/>
      <c r="R16" s="25"/>
      <c r="S16" s="25"/>
      <c r="T16" s="25"/>
    </row>
    <row r="17" spans="1:20" ht="405" x14ac:dyDescent="0.25">
      <c r="A17" s="26" t="s">
        <v>49</v>
      </c>
      <c r="B17" s="31">
        <v>16700</v>
      </c>
      <c r="C17" s="31">
        <v>11442.92038</v>
      </c>
      <c r="D17" s="31">
        <v>3200</v>
      </c>
      <c r="E17" s="31">
        <v>1735.89823</v>
      </c>
      <c r="F17" s="31"/>
      <c r="G17" s="31"/>
      <c r="H17" s="31">
        <v>1114.8320000000001</v>
      </c>
      <c r="I17" s="31">
        <v>282.36099999999999</v>
      </c>
      <c r="J17" s="31">
        <v>3900</v>
      </c>
      <c r="K17" s="31"/>
      <c r="L17" s="31">
        <v>1652.5</v>
      </c>
      <c r="M17" s="31">
        <v>1500</v>
      </c>
      <c r="N17" s="31">
        <v>250</v>
      </c>
      <c r="O17" s="31">
        <v>1230</v>
      </c>
      <c r="P17" s="32">
        <v>43008.511610000001</v>
      </c>
      <c r="Q17" s="25"/>
      <c r="R17" s="25"/>
      <c r="S17" s="25"/>
      <c r="T17" s="25"/>
    </row>
    <row r="18" spans="1:20" ht="195" x14ac:dyDescent="0.25">
      <c r="A18" s="26" t="s">
        <v>50</v>
      </c>
      <c r="B18" s="31">
        <v>192205.99697000001</v>
      </c>
      <c r="C18" s="31">
        <v>70700</v>
      </c>
      <c r="D18" s="31">
        <v>24317.380509999999</v>
      </c>
      <c r="E18" s="31">
        <v>20624.24624</v>
      </c>
      <c r="F18" s="31"/>
      <c r="G18" s="31">
        <v>9322.25</v>
      </c>
      <c r="H18" s="31">
        <v>6703.5649999999996</v>
      </c>
      <c r="I18" s="31">
        <v>3999.14743</v>
      </c>
      <c r="J18" s="31">
        <v>27189.25</v>
      </c>
      <c r="K18" s="31">
        <v>9029.3416799999995</v>
      </c>
      <c r="L18" s="31">
        <v>28021.599999999999</v>
      </c>
      <c r="M18" s="31">
        <v>14161</v>
      </c>
      <c r="N18" s="31">
        <v>11875</v>
      </c>
      <c r="O18" s="31">
        <v>13640.76</v>
      </c>
      <c r="P18" s="32">
        <v>431789.53782999999</v>
      </c>
      <c r="Q18" s="25"/>
      <c r="R18" s="25"/>
      <c r="S18" s="25"/>
      <c r="T18" s="25"/>
    </row>
    <row r="19" spans="1:20" ht="120" x14ac:dyDescent="0.25">
      <c r="A19" s="26" t="s">
        <v>51</v>
      </c>
      <c r="B19" s="31"/>
      <c r="C19" s="31">
        <v>6000</v>
      </c>
      <c r="D19" s="31">
        <v>1794.1996200000001</v>
      </c>
      <c r="E19" s="31">
        <v>-3129.1182899999999</v>
      </c>
      <c r="F19" s="31">
        <v>5.1579499999999996</v>
      </c>
      <c r="G19" s="31">
        <v>-247.67671999999999</v>
      </c>
      <c r="H19" s="31">
        <v>772.5</v>
      </c>
      <c r="I19" s="31">
        <v>280</v>
      </c>
      <c r="J19" s="31">
        <v>1419.2917299999999</v>
      </c>
      <c r="K19" s="31">
        <v>500</v>
      </c>
      <c r="L19" s="31"/>
      <c r="M19" s="31">
        <v>675.79738999999995</v>
      </c>
      <c r="N19" s="31">
        <v>4011.7700199999999</v>
      </c>
      <c r="O19" s="31">
        <v>597.49045999999998</v>
      </c>
      <c r="P19" s="32">
        <v>12679.41216</v>
      </c>
      <c r="Q19" s="25"/>
      <c r="R19" s="25"/>
      <c r="S19" s="25"/>
      <c r="T19" s="25"/>
    </row>
    <row r="20" spans="1:20" ht="165" x14ac:dyDescent="0.25">
      <c r="A20" s="26" t="s">
        <v>52</v>
      </c>
      <c r="B20" s="31">
        <v>16.030059999999999</v>
      </c>
      <c r="C20" s="31">
        <v>10.74502</v>
      </c>
      <c r="D20" s="31"/>
      <c r="E20" s="31"/>
      <c r="F20" s="31"/>
      <c r="G20" s="31"/>
      <c r="H20" s="31">
        <v>3.7250000000000001</v>
      </c>
      <c r="I20" s="31"/>
      <c r="J20" s="31">
        <v>3.7250000000000001</v>
      </c>
      <c r="K20" s="31"/>
      <c r="L20" s="31"/>
      <c r="M20" s="31">
        <v>-8.1864399999999993</v>
      </c>
      <c r="N20" s="31"/>
      <c r="O20" s="31"/>
      <c r="P20" s="32">
        <v>26.038640000000001</v>
      </c>
      <c r="Q20" s="25"/>
      <c r="R20" s="25"/>
      <c r="S20" s="25"/>
      <c r="T20" s="25"/>
    </row>
    <row r="21" spans="1:20" ht="105" x14ac:dyDescent="0.25">
      <c r="A21" s="26" t="s">
        <v>53</v>
      </c>
      <c r="B21" s="31">
        <v>150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>
        <v>150</v>
      </c>
      <c r="Q21" s="25"/>
      <c r="R21" s="25"/>
      <c r="S21" s="25"/>
      <c r="T21" s="25"/>
    </row>
    <row r="22" spans="1:20" ht="150" x14ac:dyDescent="0.25">
      <c r="A22" s="26" t="s">
        <v>54</v>
      </c>
      <c r="B22" s="31">
        <v>6688.2209999999995</v>
      </c>
      <c r="C22" s="31">
        <v>2202.355</v>
      </c>
      <c r="D22" s="31">
        <v>444.26447999999999</v>
      </c>
      <c r="E22" s="31">
        <v>112.85714</v>
      </c>
      <c r="F22" s="31">
        <v>93</v>
      </c>
      <c r="G22" s="31"/>
      <c r="H22" s="31">
        <v>20.099209999999999</v>
      </c>
      <c r="I22" s="31">
        <v>23</v>
      </c>
      <c r="J22" s="31">
        <v>947.5</v>
      </c>
      <c r="K22" s="31"/>
      <c r="L22" s="31">
        <v>100</v>
      </c>
      <c r="M22" s="31">
        <v>-552.38099</v>
      </c>
      <c r="N22" s="31"/>
      <c r="O22" s="31">
        <v>256.13319000000001</v>
      </c>
      <c r="P22" s="32">
        <v>10335.04903</v>
      </c>
      <c r="Q22" s="25"/>
      <c r="R22" s="25"/>
      <c r="S22" s="25"/>
      <c r="T22" s="25"/>
    </row>
    <row r="23" spans="1:20" ht="150" x14ac:dyDescent="0.25">
      <c r="A23" s="26" t="s">
        <v>55</v>
      </c>
      <c r="B23" s="31">
        <v>155854.06284999999</v>
      </c>
      <c r="C23" s="31">
        <v>43600</v>
      </c>
      <c r="D23" s="31">
        <v>13840.642</v>
      </c>
      <c r="E23" s="31">
        <v>3105.8912599999999</v>
      </c>
      <c r="F23" s="31">
        <v>1344.01</v>
      </c>
      <c r="G23" s="31">
        <v>4724.6000000000004</v>
      </c>
      <c r="H23" s="31">
        <v>1535</v>
      </c>
      <c r="I23" s="31">
        <v>1001</v>
      </c>
      <c r="J23" s="31">
        <v>24650</v>
      </c>
      <c r="K23" s="31">
        <v>2960</v>
      </c>
      <c r="L23" s="31">
        <v>2796.6</v>
      </c>
      <c r="M23" s="31">
        <v>1686.3723299999999</v>
      </c>
      <c r="N23" s="31"/>
      <c r="O23" s="31">
        <v>3438.7127500000001</v>
      </c>
      <c r="P23" s="32">
        <v>260536.89118999999</v>
      </c>
      <c r="Q23" s="25"/>
      <c r="R23" s="25"/>
      <c r="S23" s="25"/>
      <c r="T23" s="25"/>
    </row>
    <row r="24" spans="1:20" ht="90" x14ac:dyDescent="0.25">
      <c r="A24" s="26" t="s">
        <v>56</v>
      </c>
      <c r="B24" s="31">
        <v>2553.8419699999999</v>
      </c>
      <c r="C24" s="31">
        <v>321.08175</v>
      </c>
      <c r="D24" s="31">
        <v>2623</v>
      </c>
      <c r="E24" s="31">
        <v>300</v>
      </c>
      <c r="F24" s="31">
        <v>331.2</v>
      </c>
      <c r="G24" s="31">
        <v>-3000</v>
      </c>
      <c r="H24" s="31">
        <v>83.855000000000004</v>
      </c>
      <c r="I24" s="31">
        <v>88</v>
      </c>
      <c r="J24" s="31"/>
      <c r="K24" s="31">
        <v>100</v>
      </c>
      <c r="L24" s="31"/>
      <c r="M24" s="31">
        <v>200</v>
      </c>
      <c r="N24" s="31">
        <v>1118.5708400000001</v>
      </c>
      <c r="O24" s="31"/>
      <c r="P24" s="32">
        <v>4719.5495600000004</v>
      </c>
      <c r="Q24" s="25"/>
      <c r="R24" s="25"/>
      <c r="S24" s="25"/>
      <c r="T24" s="25"/>
    </row>
    <row r="25" spans="1:20" ht="120" x14ac:dyDescent="0.25">
      <c r="A25" s="26" t="s">
        <v>57</v>
      </c>
      <c r="B25" s="31">
        <v>2452.8490000000002</v>
      </c>
      <c r="C25" s="31">
        <v>850</v>
      </c>
      <c r="D25" s="31">
        <v>255</v>
      </c>
      <c r="E25" s="31">
        <v>155</v>
      </c>
      <c r="F25" s="31">
        <v>53</v>
      </c>
      <c r="G25" s="31"/>
      <c r="H25" s="31">
        <v>70.623999999999995</v>
      </c>
      <c r="I25" s="31">
        <v>25</v>
      </c>
      <c r="J25" s="31">
        <v>381.4</v>
      </c>
      <c r="K25" s="31">
        <v>65.165999999999997</v>
      </c>
      <c r="L25" s="31"/>
      <c r="M25" s="31">
        <v>47.18141</v>
      </c>
      <c r="N25" s="31">
        <v>75</v>
      </c>
      <c r="O25" s="31">
        <v>101.7015</v>
      </c>
      <c r="P25" s="32">
        <v>4531.92191</v>
      </c>
      <c r="Q25" s="25"/>
      <c r="R25" s="25"/>
      <c r="S25" s="25"/>
      <c r="T25" s="25"/>
    </row>
    <row r="26" spans="1:20" ht="90" x14ac:dyDescent="0.25">
      <c r="A26" s="26" t="s">
        <v>58</v>
      </c>
      <c r="B26" s="31">
        <v>438.428</v>
      </c>
      <c r="C26" s="31">
        <v>171</v>
      </c>
      <c r="D26" s="31">
        <v>208.41200000000001</v>
      </c>
      <c r="E26" s="31">
        <v>240</v>
      </c>
      <c r="F26" s="31">
        <v>95.736999999999995</v>
      </c>
      <c r="G26" s="31">
        <v>230</v>
      </c>
      <c r="H26" s="31">
        <v>67.233000000000004</v>
      </c>
      <c r="I26" s="31">
        <v>45</v>
      </c>
      <c r="J26" s="31">
        <v>277.56599999999997</v>
      </c>
      <c r="K26" s="31"/>
      <c r="L26" s="31">
        <v>55.6798</v>
      </c>
      <c r="M26" s="31">
        <v>70</v>
      </c>
      <c r="N26" s="31">
        <v>76.8</v>
      </c>
      <c r="O26" s="31"/>
      <c r="P26" s="32">
        <v>1975.8558</v>
      </c>
      <c r="Q26" s="25"/>
      <c r="R26" s="25"/>
      <c r="S26" s="25"/>
      <c r="T26" s="25"/>
    </row>
    <row r="27" spans="1:20" ht="105" x14ac:dyDescent="0.25">
      <c r="A27" s="26" t="s">
        <v>59</v>
      </c>
      <c r="B27" s="31">
        <v>1880.70163</v>
      </c>
      <c r="C27" s="31">
        <v>1374.2565500000001</v>
      </c>
      <c r="D27" s="31">
        <v>296.2</v>
      </c>
      <c r="E27" s="31">
        <v>30.001239999999999</v>
      </c>
      <c r="F27" s="31">
        <v>827.58961999999997</v>
      </c>
      <c r="G27" s="31"/>
      <c r="H27" s="31">
        <v>521.77101000000005</v>
      </c>
      <c r="I27" s="31"/>
      <c r="J27" s="31">
        <v>1000</v>
      </c>
      <c r="K27" s="31"/>
      <c r="L27" s="31"/>
      <c r="M27" s="31"/>
      <c r="N27" s="31"/>
      <c r="O27" s="31"/>
      <c r="P27" s="32">
        <v>5930.5200500000001</v>
      </c>
      <c r="Q27" s="25"/>
      <c r="R27" s="25"/>
      <c r="S27" s="25"/>
      <c r="T27" s="25"/>
    </row>
    <row r="28" spans="1:20" ht="120" x14ac:dyDescent="0.25">
      <c r="A28" s="26" t="s">
        <v>60</v>
      </c>
      <c r="B28" s="31">
        <v>22422</v>
      </c>
      <c r="C28" s="31"/>
      <c r="D28" s="31"/>
      <c r="E28" s="31">
        <v>1397.9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>
        <v>23819.9</v>
      </c>
      <c r="Q28" s="25"/>
      <c r="R28" s="25"/>
      <c r="S28" s="25"/>
      <c r="T28" s="25"/>
    </row>
    <row r="29" spans="1:20" ht="210" x14ac:dyDescent="0.25">
      <c r="A29" s="26" t="s">
        <v>61</v>
      </c>
      <c r="B29" s="31">
        <v>325.5</v>
      </c>
      <c r="C29" s="31">
        <v>50</v>
      </c>
      <c r="D29" s="31"/>
      <c r="E29" s="31"/>
      <c r="F29" s="31"/>
      <c r="G29" s="31"/>
      <c r="H29" s="31"/>
      <c r="I29" s="31"/>
      <c r="J29" s="31">
        <v>65.046999999999997</v>
      </c>
      <c r="K29" s="31"/>
      <c r="L29" s="31"/>
      <c r="M29" s="31"/>
      <c r="N29" s="31"/>
      <c r="O29" s="31"/>
      <c r="P29" s="32">
        <v>440.54700000000003</v>
      </c>
      <c r="Q29" s="25"/>
      <c r="R29" s="25"/>
      <c r="S29" s="25"/>
      <c r="T29" s="25"/>
    </row>
    <row r="30" spans="1:20" ht="60" x14ac:dyDescent="0.25">
      <c r="A30" s="26" t="s">
        <v>62</v>
      </c>
      <c r="B30" s="31"/>
      <c r="C30" s="31"/>
      <c r="D30" s="31"/>
      <c r="E30" s="31"/>
      <c r="F30" s="31"/>
      <c r="G30" s="31"/>
      <c r="H30" s="31"/>
      <c r="I30" s="31"/>
      <c r="J30" s="31">
        <v>40349</v>
      </c>
      <c r="K30" s="31"/>
      <c r="L30" s="31"/>
      <c r="M30" s="31"/>
      <c r="N30" s="31"/>
      <c r="O30" s="31"/>
      <c r="P30" s="32">
        <v>40349</v>
      </c>
      <c r="Q30" s="25"/>
      <c r="R30" s="25"/>
      <c r="S30" s="25"/>
      <c r="T30" s="25"/>
    </row>
    <row r="31" spans="1:20" ht="75" x14ac:dyDescent="0.25">
      <c r="A31" s="26" t="s">
        <v>63</v>
      </c>
      <c r="B31" s="31"/>
      <c r="C31" s="31"/>
      <c r="D31" s="31"/>
      <c r="E31" s="31"/>
      <c r="F31" s="31"/>
      <c r="G31" s="31"/>
      <c r="H31" s="31"/>
      <c r="I31" s="31"/>
      <c r="J31" s="31"/>
      <c r="K31" s="31">
        <v>3305.78523</v>
      </c>
      <c r="L31" s="31"/>
      <c r="M31" s="31"/>
      <c r="N31" s="31"/>
      <c r="O31" s="31"/>
      <c r="P31" s="32">
        <v>3305.78523</v>
      </c>
      <c r="Q31" s="25"/>
      <c r="R31" s="25"/>
      <c r="S31" s="25"/>
      <c r="T31" s="25"/>
    </row>
    <row r="32" spans="1:20" ht="45" x14ac:dyDescent="0.25">
      <c r="A32" s="26" t="s">
        <v>64</v>
      </c>
      <c r="B32" s="31"/>
      <c r="C32" s="31"/>
      <c r="D32" s="31"/>
      <c r="E32" s="31"/>
      <c r="F32" s="31">
        <v>156.75</v>
      </c>
      <c r="G32" s="31">
        <v>52.25</v>
      </c>
      <c r="H32" s="31"/>
      <c r="I32" s="31"/>
      <c r="J32" s="31"/>
      <c r="K32" s="31">
        <v>23.32555</v>
      </c>
      <c r="L32" s="31">
        <v>18.248460000000001</v>
      </c>
      <c r="M32" s="31"/>
      <c r="N32" s="31"/>
      <c r="O32" s="31"/>
      <c r="P32" s="32">
        <v>250.57400999999999</v>
      </c>
      <c r="Q32" s="25"/>
      <c r="R32" s="25"/>
      <c r="S32" s="25"/>
      <c r="T32" s="25"/>
    </row>
    <row r="33" spans="1:20" ht="105" x14ac:dyDescent="0.25">
      <c r="A33" s="26" t="s">
        <v>65</v>
      </c>
      <c r="B33" s="31"/>
      <c r="C33" s="31"/>
      <c r="D33" s="31">
        <v>1.0000000000000001E-5</v>
      </c>
      <c r="E33" s="31"/>
      <c r="F33" s="31"/>
      <c r="G33" s="31">
        <v>921.59001000000001</v>
      </c>
      <c r="H33" s="31"/>
      <c r="I33" s="31"/>
      <c r="J33" s="31"/>
      <c r="K33" s="31"/>
      <c r="L33" s="31"/>
      <c r="M33" s="31"/>
      <c r="N33" s="31"/>
      <c r="O33" s="31"/>
      <c r="P33" s="32">
        <v>921.59001999999998</v>
      </c>
      <c r="Q33" s="25"/>
      <c r="R33" s="25"/>
      <c r="S33" s="25"/>
      <c r="T33" s="25"/>
    </row>
    <row r="34" spans="1:20" ht="60" x14ac:dyDescent="0.25">
      <c r="A34" s="26" t="s">
        <v>66</v>
      </c>
      <c r="B34" s="31"/>
      <c r="C34" s="31">
        <v>198.8</v>
      </c>
      <c r="D34" s="31"/>
      <c r="E34" s="31"/>
      <c r="F34" s="31">
        <v>6.0000000000000002E-5</v>
      </c>
      <c r="G34" s="31"/>
      <c r="H34" s="31">
        <v>56.231999999999999</v>
      </c>
      <c r="I34" s="31"/>
      <c r="J34" s="31"/>
      <c r="K34" s="31"/>
      <c r="L34" s="31"/>
      <c r="M34" s="31"/>
      <c r="N34" s="31"/>
      <c r="O34" s="31"/>
      <c r="P34" s="32">
        <v>255.03206</v>
      </c>
      <c r="Q34" s="25"/>
      <c r="R34" s="25"/>
      <c r="S34" s="25"/>
      <c r="T34" s="25"/>
    </row>
    <row r="35" spans="1:20" ht="90" x14ac:dyDescent="0.25">
      <c r="A35" s="26" t="s">
        <v>67</v>
      </c>
      <c r="B35" s="31"/>
      <c r="C35" s="31"/>
      <c r="D35" s="31"/>
      <c r="E35" s="31"/>
      <c r="F35" s="31"/>
      <c r="G35" s="31"/>
      <c r="H35" s="31"/>
      <c r="I35" s="31"/>
      <c r="J35" s="31">
        <v>48481.853009999999</v>
      </c>
      <c r="K35" s="31"/>
      <c r="L35" s="31"/>
      <c r="M35" s="31"/>
      <c r="N35" s="31"/>
      <c r="O35" s="31"/>
      <c r="P35" s="32">
        <v>48481.853009999999</v>
      </c>
      <c r="Q35" s="25"/>
      <c r="R35" s="25"/>
      <c r="S35" s="25"/>
      <c r="T35" s="25"/>
    </row>
    <row r="36" spans="1:20" ht="45" x14ac:dyDescent="0.25">
      <c r="A36" s="26" t="s">
        <v>68</v>
      </c>
      <c r="B36" s="31"/>
      <c r="C36" s="31"/>
      <c r="D36" s="31"/>
      <c r="E36" s="31"/>
      <c r="F36" s="31"/>
      <c r="G36" s="31"/>
      <c r="H36" s="31"/>
      <c r="I36" s="31"/>
      <c r="J36" s="31"/>
      <c r="K36" s="31">
        <v>8582.5367200000001</v>
      </c>
      <c r="L36" s="31"/>
      <c r="M36" s="31"/>
      <c r="N36" s="31"/>
      <c r="O36" s="31"/>
      <c r="P36" s="32">
        <v>8582.5367200000001</v>
      </c>
      <c r="Q36" s="25"/>
      <c r="R36" s="25"/>
      <c r="S36" s="25"/>
      <c r="T36" s="25"/>
    </row>
    <row r="37" spans="1:20" ht="60" x14ac:dyDescent="0.25">
      <c r="A37" s="26" t="s">
        <v>69</v>
      </c>
      <c r="B37" s="31"/>
      <c r="C37" s="31"/>
      <c r="D37" s="31"/>
      <c r="E37" s="31"/>
      <c r="F37" s="31"/>
      <c r="G37" s="31">
        <v>30.218109999999999</v>
      </c>
      <c r="H37" s="31"/>
      <c r="I37" s="31"/>
      <c r="J37" s="31"/>
      <c r="K37" s="31"/>
      <c r="L37" s="31"/>
      <c r="M37" s="31"/>
      <c r="N37" s="31"/>
      <c r="O37" s="31"/>
      <c r="P37" s="32">
        <v>30.218109999999999</v>
      </c>
      <c r="Q37" s="25"/>
      <c r="R37" s="25"/>
      <c r="S37" s="25"/>
      <c r="T37" s="25"/>
    </row>
    <row r="38" spans="1:20" ht="75" x14ac:dyDescent="0.25">
      <c r="A38" s="26" t="s">
        <v>70</v>
      </c>
      <c r="B38" s="31">
        <v>12391.848249999999</v>
      </c>
      <c r="C38" s="31">
        <v>5323.30782</v>
      </c>
      <c r="D38" s="31">
        <v>657</v>
      </c>
      <c r="E38" s="31">
        <v>963.30282999999997</v>
      </c>
      <c r="F38" s="31">
        <v>334.85172999999998</v>
      </c>
      <c r="G38" s="31">
        <v>527.60775999999998</v>
      </c>
      <c r="H38" s="31">
        <v>480.42399999999998</v>
      </c>
      <c r="I38" s="31">
        <v>300</v>
      </c>
      <c r="J38" s="31">
        <v>1608.39318</v>
      </c>
      <c r="K38" s="31">
        <v>379.82929000000001</v>
      </c>
      <c r="L38" s="31">
        <v>2948.7776399999998</v>
      </c>
      <c r="M38" s="31">
        <v>871.41033000000004</v>
      </c>
      <c r="N38" s="31">
        <v>1002.84439</v>
      </c>
      <c r="O38" s="31">
        <v>886.81272000000001</v>
      </c>
      <c r="P38" s="32">
        <v>28676.409940000001</v>
      </c>
      <c r="Q38" s="25"/>
      <c r="R38" s="25"/>
      <c r="S38" s="25"/>
      <c r="T38" s="25"/>
    </row>
    <row r="39" spans="1:20" ht="60" x14ac:dyDescent="0.25">
      <c r="A39" s="26" t="s">
        <v>71</v>
      </c>
      <c r="B39" s="31">
        <v>18122.355579999999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>
        <v>18122.355579999999</v>
      </c>
      <c r="Q39" s="25"/>
      <c r="R39" s="25"/>
      <c r="S39" s="25"/>
      <c r="T39" s="25"/>
    </row>
    <row r="40" spans="1:20" ht="90" x14ac:dyDescent="0.25">
      <c r="A40" s="26" t="s">
        <v>72</v>
      </c>
      <c r="B40" s="31"/>
      <c r="C40" s="31"/>
      <c r="D40" s="31"/>
      <c r="E40" s="31"/>
      <c r="F40" s="31"/>
      <c r="G40" s="31"/>
      <c r="H40" s="31"/>
      <c r="I40" s="31"/>
      <c r="J40" s="31">
        <v>43637.428849999997</v>
      </c>
      <c r="K40" s="31"/>
      <c r="L40" s="31"/>
      <c r="M40" s="31"/>
      <c r="N40" s="31"/>
      <c r="O40" s="31"/>
      <c r="P40" s="32">
        <v>43637.428849999997</v>
      </c>
      <c r="Q40" s="25"/>
      <c r="R40" s="25"/>
      <c r="S40" s="25"/>
      <c r="T40" s="25"/>
    </row>
    <row r="41" spans="1:20" ht="30" x14ac:dyDescent="0.25">
      <c r="A41" s="26" t="s">
        <v>73</v>
      </c>
      <c r="B41" s="31"/>
      <c r="C41" s="31"/>
      <c r="D41" s="31"/>
      <c r="E41" s="31"/>
      <c r="F41" s="31"/>
      <c r="G41" s="31">
        <v>250.14839000000001</v>
      </c>
      <c r="H41" s="31"/>
      <c r="I41" s="31"/>
      <c r="J41" s="31"/>
      <c r="K41" s="31"/>
      <c r="L41" s="31"/>
      <c r="M41" s="31"/>
      <c r="N41" s="31"/>
      <c r="O41" s="31"/>
      <c r="P41" s="32">
        <v>250.14839000000001</v>
      </c>
      <c r="Q41" s="25"/>
      <c r="R41" s="25"/>
      <c r="S41" s="25"/>
      <c r="T41" s="25"/>
    </row>
    <row r="42" spans="1:20" ht="30" x14ac:dyDescent="0.25">
      <c r="A42" s="26" t="s">
        <v>74</v>
      </c>
      <c r="B42" s="31">
        <v>16782.749210000002</v>
      </c>
      <c r="C42" s="31"/>
      <c r="D42" s="31"/>
      <c r="E42" s="31"/>
      <c r="F42" s="31"/>
      <c r="G42" s="31"/>
      <c r="H42" s="31"/>
      <c r="I42" s="31"/>
      <c r="J42" s="31">
        <v>3138.00686</v>
      </c>
      <c r="K42" s="31">
        <v>151.96960000000001</v>
      </c>
      <c r="L42" s="31"/>
      <c r="M42" s="31"/>
      <c r="N42" s="31"/>
      <c r="O42" s="31"/>
      <c r="P42" s="32">
        <v>20072.72567</v>
      </c>
      <c r="Q42" s="25"/>
      <c r="R42" s="25"/>
      <c r="S42" s="25"/>
      <c r="T42" s="25"/>
    </row>
    <row r="43" spans="1:20" ht="45" x14ac:dyDescent="0.25">
      <c r="A43" s="26" t="s">
        <v>75</v>
      </c>
      <c r="B43" s="31">
        <v>12202.698270000001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>
        <v>12202.698270000001</v>
      </c>
      <c r="Q43" s="25"/>
      <c r="R43" s="25"/>
      <c r="S43" s="25"/>
      <c r="T43" s="25"/>
    </row>
    <row r="44" spans="1:20" ht="60" x14ac:dyDescent="0.25">
      <c r="A44" s="26" t="s">
        <v>76</v>
      </c>
      <c r="B44" s="31"/>
      <c r="C44" s="31"/>
      <c r="D44" s="31">
        <v>68.122330000000005</v>
      </c>
      <c r="E44" s="31">
        <v>69.784750000000003</v>
      </c>
      <c r="F44" s="31"/>
      <c r="G44" s="31">
        <v>82.578310000000002</v>
      </c>
      <c r="H44" s="31">
        <v>95.743960000000001</v>
      </c>
      <c r="I44" s="31"/>
      <c r="J44" s="31">
        <v>191.98911000000001</v>
      </c>
      <c r="K44" s="31">
        <v>21.119209999999999</v>
      </c>
      <c r="L44" s="31">
        <v>56.807119999999998</v>
      </c>
      <c r="M44" s="31">
        <v>53.464700000000001</v>
      </c>
      <c r="N44" s="31">
        <v>78.525069999999999</v>
      </c>
      <c r="O44" s="31">
        <v>49.835650000000001</v>
      </c>
      <c r="P44" s="32">
        <v>767.97020999999995</v>
      </c>
      <c r="Q44" s="25"/>
      <c r="R44" s="25"/>
      <c r="S44" s="25"/>
      <c r="T44" s="25"/>
    </row>
    <row r="45" spans="1:20" ht="165" x14ac:dyDescent="0.25">
      <c r="A45" s="26" t="s">
        <v>77</v>
      </c>
      <c r="B45" s="31">
        <v>10624.42396</v>
      </c>
      <c r="C45" s="31"/>
      <c r="D45" s="31"/>
      <c r="E45" s="31"/>
      <c r="F45" s="31"/>
      <c r="G45" s="31"/>
      <c r="H45" s="31"/>
      <c r="I45" s="31">
        <v>14531.812599999999</v>
      </c>
      <c r="J45" s="31"/>
      <c r="K45" s="31"/>
      <c r="L45" s="31"/>
      <c r="M45" s="31"/>
      <c r="N45" s="31"/>
      <c r="O45" s="31"/>
      <c r="P45" s="32">
        <v>25156.236560000001</v>
      </c>
      <c r="Q45" s="25"/>
      <c r="R45" s="25"/>
      <c r="S45" s="25"/>
      <c r="T45" s="25"/>
    </row>
    <row r="46" spans="1:20" ht="120" x14ac:dyDescent="0.25">
      <c r="A46" s="26" t="s">
        <v>78</v>
      </c>
      <c r="B46" s="31">
        <v>3331.4582799999998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>
        <v>3331.4582799999998</v>
      </c>
      <c r="Q46" s="25"/>
      <c r="R46" s="25"/>
      <c r="S46" s="25"/>
      <c r="T46" s="25"/>
    </row>
    <row r="47" spans="1:20" ht="75" x14ac:dyDescent="0.25">
      <c r="A47" s="26" t="s">
        <v>79</v>
      </c>
      <c r="B47" s="31">
        <v>11483.72193</v>
      </c>
      <c r="C47" s="31">
        <v>4416.4484199999997</v>
      </c>
      <c r="D47" s="31">
        <v>1050</v>
      </c>
      <c r="E47" s="31">
        <v>520.01147000000003</v>
      </c>
      <c r="F47" s="31">
        <v>93.962190000000007</v>
      </c>
      <c r="G47" s="31">
        <v>100.31553</v>
      </c>
      <c r="H47" s="31">
        <v>306.12299999999999</v>
      </c>
      <c r="I47" s="31">
        <v>-146.20484999999999</v>
      </c>
      <c r="J47" s="31">
        <v>2191.8270299999999</v>
      </c>
      <c r="K47" s="31">
        <v>212.70647</v>
      </c>
      <c r="L47" s="31">
        <v>319.84888999999998</v>
      </c>
      <c r="M47" s="31">
        <v>879.62915999999996</v>
      </c>
      <c r="N47" s="31">
        <v>626.30831999999998</v>
      </c>
      <c r="O47" s="31">
        <v>937.28614000000005</v>
      </c>
      <c r="P47" s="32">
        <v>22991.983700000001</v>
      </c>
      <c r="Q47" s="25"/>
      <c r="R47" s="25"/>
      <c r="S47" s="25"/>
      <c r="T47" s="25"/>
    </row>
    <row r="48" spans="1:20" ht="60" x14ac:dyDescent="0.25">
      <c r="A48" s="26" t="s">
        <v>80</v>
      </c>
      <c r="B48" s="31">
        <v>1184.1690000000001</v>
      </c>
      <c r="C48" s="31">
        <v>1815.827</v>
      </c>
      <c r="D48" s="31">
        <v>137.10599999999999</v>
      </c>
      <c r="E48" s="31">
        <v>114.255</v>
      </c>
      <c r="F48" s="31">
        <v>91.403999999999996</v>
      </c>
      <c r="G48" s="31">
        <v>159.95699999999999</v>
      </c>
      <c r="H48" s="31"/>
      <c r="I48" s="31"/>
      <c r="J48" s="31">
        <v>979.87099999999998</v>
      </c>
      <c r="K48" s="31">
        <v>68.552999999999997</v>
      </c>
      <c r="L48" s="31">
        <v>728.51</v>
      </c>
      <c r="M48" s="31">
        <v>91.403999999999996</v>
      </c>
      <c r="N48" s="31">
        <v>455.65899999999999</v>
      </c>
      <c r="O48" s="31">
        <v>68.552999999999997</v>
      </c>
      <c r="P48" s="32">
        <v>5895.268</v>
      </c>
      <c r="Q48" s="25"/>
      <c r="R48" s="25"/>
      <c r="S48" s="25"/>
      <c r="T48" s="25"/>
    </row>
    <row r="49" spans="1:20" ht="30" x14ac:dyDescent="0.25">
      <c r="A49" s="26" t="s">
        <v>81</v>
      </c>
      <c r="B49" s="31">
        <v>1765.1968300000001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>
        <v>1765.1968300000001</v>
      </c>
      <c r="Q49" s="25"/>
      <c r="R49" s="25"/>
      <c r="S49" s="25"/>
      <c r="T49" s="25"/>
    </row>
    <row r="50" spans="1:20" ht="60" x14ac:dyDescent="0.25">
      <c r="A50" s="26" t="s">
        <v>82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>
        <v>50.305309999999999</v>
      </c>
      <c r="P50" s="32">
        <v>50.305309999999999</v>
      </c>
      <c r="Q50" s="25"/>
      <c r="R50" s="25"/>
      <c r="S50" s="25"/>
      <c r="T50" s="25"/>
    </row>
    <row r="51" spans="1:20" x14ac:dyDescent="0.25">
      <c r="A51" s="23" t="s">
        <v>83</v>
      </c>
      <c r="B51" s="32">
        <v>663020.70519000001</v>
      </c>
      <c r="C51" s="32">
        <v>253118.09455000001</v>
      </c>
      <c r="D51" s="32">
        <v>101507.24614</v>
      </c>
      <c r="E51" s="32">
        <v>34285.136870000002</v>
      </c>
      <c r="F51" s="32">
        <v>4803.16255</v>
      </c>
      <c r="G51" s="32">
        <v>64908.638370000001</v>
      </c>
      <c r="H51" s="32">
        <v>19754.66404</v>
      </c>
      <c r="I51" s="32">
        <v>43298.59044</v>
      </c>
      <c r="J51" s="32">
        <v>283843.77746000001</v>
      </c>
      <c r="K51" s="32">
        <v>44138.797870000002</v>
      </c>
      <c r="L51" s="32">
        <v>52089.20074</v>
      </c>
      <c r="M51" s="32">
        <v>33233.969109999998</v>
      </c>
      <c r="N51" s="32">
        <v>39914.188710000002</v>
      </c>
      <c r="O51" s="32">
        <v>21220.861150000001</v>
      </c>
      <c r="P51" s="32">
        <v>1659137.0331900001</v>
      </c>
      <c r="Q51" s="24"/>
      <c r="R51" s="24"/>
      <c r="S51" s="24"/>
      <c r="T51" s="24"/>
    </row>
  </sheetData>
  <pageMargins left="0.23622047244094491" right="0.15748031496062992" top="0.2" bottom="0.25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2021-12-27T06:12:07Z</dcterms:modified>
</cp:coreProperties>
</file>